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stvo\Desktop\"/>
    </mc:Choice>
  </mc:AlternateContent>
  <bookViews>
    <workbookView xWindow="0" yWindow="0" windowWidth="20490" windowHeight="7320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IZDATAKA'!$1:$1</definedName>
    <definedName name="_xlnm.Print_Area" localSheetId="0">'OPĆI DIO'!$A$2:$H$27</definedName>
    <definedName name="_xlnm.Print_Area" localSheetId="1">'PLAN PRIHODA'!$A$1:$K$43</definedName>
  </definedNames>
  <calcPr calcId="162913"/>
</workbook>
</file>

<file path=xl/calcChain.xml><?xml version="1.0" encoding="utf-8"?>
<calcChain xmlns="http://schemas.openxmlformats.org/spreadsheetml/2006/main">
  <c r="H9" i="4" l="1"/>
  <c r="H13" i="4"/>
  <c r="G20" i="4"/>
  <c r="H20" i="4"/>
  <c r="H22" i="4" s="1"/>
  <c r="F21" i="4"/>
  <c r="B29" i="2"/>
  <c r="G8" i="4" s="1"/>
  <c r="G7" i="4" s="1"/>
  <c r="I42" i="2"/>
  <c r="C518" i="3"/>
  <c r="C517" i="3" s="1"/>
  <c r="M517" i="3"/>
  <c r="L517" i="3"/>
  <c r="K517" i="3"/>
  <c r="J517" i="3"/>
  <c r="I517" i="3"/>
  <c r="H517" i="3"/>
  <c r="G517" i="3"/>
  <c r="F517" i="3"/>
  <c r="E517" i="3"/>
  <c r="D517" i="3"/>
  <c r="C516" i="3"/>
  <c r="M513" i="3"/>
  <c r="L513" i="3"/>
  <c r="K513" i="3"/>
  <c r="J513" i="3"/>
  <c r="I513" i="3"/>
  <c r="H513" i="3"/>
  <c r="G513" i="3"/>
  <c r="F513" i="3"/>
  <c r="E513" i="3"/>
  <c r="M511" i="3"/>
  <c r="L511" i="3"/>
  <c r="K511" i="3"/>
  <c r="J511" i="3"/>
  <c r="I511" i="3"/>
  <c r="H511" i="3"/>
  <c r="G511" i="3"/>
  <c r="F511" i="3"/>
  <c r="E511" i="3"/>
  <c r="D511" i="3"/>
  <c r="C509" i="3"/>
  <c r="M508" i="3"/>
  <c r="L508" i="3"/>
  <c r="K508" i="3"/>
  <c r="J508" i="3"/>
  <c r="I508" i="3"/>
  <c r="H508" i="3"/>
  <c r="G508" i="3"/>
  <c r="F508" i="3"/>
  <c r="E508" i="3"/>
  <c r="D508" i="3"/>
  <c r="C507" i="3"/>
  <c r="C505" i="3"/>
  <c r="M504" i="3"/>
  <c r="M510" i="3" s="1"/>
  <c r="L504" i="3"/>
  <c r="K504" i="3"/>
  <c r="K510" i="3" s="1"/>
  <c r="J504" i="3"/>
  <c r="I504" i="3"/>
  <c r="I510" i="3" s="1"/>
  <c r="H504" i="3"/>
  <c r="G504" i="3"/>
  <c r="G510" i="3" s="1"/>
  <c r="F504" i="3"/>
  <c r="E504" i="3"/>
  <c r="E510" i="3" s="1"/>
  <c r="D504" i="3"/>
  <c r="C501" i="3"/>
  <c r="C500" i="3" s="1"/>
  <c r="M500" i="3"/>
  <c r="L500" i="3"/>
  <c r="K500" i="3"/>
  <c r="J500" i="3"/>
  <c r="I500" i="3"/>
  <c r="H500" i="3"/>
  <c r="G500" i="3"/>
  <c r="F500" i="3"/>
  <c r="E500" i="3"/>
  <c r="D500" i="3"/>
  <c r="C499" i="3"/>
  <c r="C497" i="3"/>
  <c r="M496" i="3"/>
  <c r="M502" i="3" s="1"/>
  <c r="L496" i="3"/>
  <c r="K496" i="3"/>
  <c r="K502" i="3" s="1"/>
  <c r="J496" i="3"/>
  <c r="I496" i="3"/>
  <c r="I502" i="3" s="1"/>
  <c r="H496" i="3"/>
  <c r="G496" i="3"/>
  <c r="G502" i="3" s="1"/>
  <c r="F496" i="3"/>
  <c r="E496" i="3"/>
  <c r="E502" i="3" s="1"/>
  <c r="D496" i="3"/>
  <c r="C493" i="3"/>
  <c r="C492" i="3" s="1"/>
  <c r="C494" i="3" s="1"/>
  <c r="M492" i="3"/>
  <c r="L492" i="3"/>
  <c r="K492" i="3"/>
  <c r="J492" i="3"/>
  <c r="I492" i="3"/>
  <c r="H492" i="3"/>
  <c r="G492" i="3"/>
  <c r="F492" i="3"/>
  <c r="E492" i="3"/>
  <c r="D492" i="3"/>
  <c r="C491" i="3"/>
  <c r="C490" i="3"/>
  <c r="M488" i="3"/>
  <c r="M494" i="3" s="1"/>
  <c r="L488" i="3"/>
  <c r="K488" i="3"/>
  <c r="K494" i="3" s="1"/>
  <c r="J488" i="3"/>
  <c r="I488" i="3"/>
  <c r="I494" i="3" s="1"/>
  <c r="H488" i="3"/>
  <c r="G488" i="3"/>
  <c r="G494" i="3" s="1"/>
  <c r="F488" i="3"/>
  <c r="E488" i="3"/>
  <c r="E494" i="3" s="1"/>
  <c r="D488" i="3"/>
  <c r="C485" i="3"/>
  <c r="C484" i="3" s="1"/>
  <c r="M484" i="3"/>
  <c r="L484" i="3"/>
  <c r="J484" i="3"/>
  <c r="I484" i="3"/>
  <c r="H484" i="3"/>
  <c r="G484" i="3"/>
  <c r="F484" i="3"/>
  <c r="D484" i="3"/>
  <c r="C483" i="3"/>
  <c r="C481" i="3"/>
  <c r="M480" i="3"/>
  <c r="L480" i="3"/>
  <c r="K480" i="3"/>
  <c r="J480" i="3"/>
  <c r="I480" i="3"/>
  <c r="H480" i="3"/>
  <c r="G480" i="3"/>
  <c r="G486" i="3" s="1"/>
  <c r="E480" i="3"/>
  <c r="E486" i="3" s="1"/>
  <c r="D480" i="3"/>
  <c r="C477" i="3"/>
  <c r="C476" i="3" s="1"/>
  <c r="C478" i="3" s="1"/>
  <c r="M476" i="3"/>
  <c r="L476" i="3"/>
  <c r="K476" i="3"/>
  <c r="J476" i="3"/>
  <c r="I476" i="3"/>
  <c r="I478" i="3" s="1"/>
  <c r="H476" i="3"/>
  <c r="G476" i="3"/>
  <c r="F476" i="3"/>
  <c r="E476" i="3"/>
  <c r="D476" i="3"/>
  <c r="C475" i="3"/>
  <c r="M472" i="3"/>
  <c r="L472" i="3"/>
  <c r="L478" i="3" s="1"/>
  <c r="K472" i="3"/>
  <c r="J472" i="3"/>
  <c r="H472" i="3"/>
  <c r="G472" i="3"/>
  <c r="F472" i="3"/>
  <c r="E472" i="3"/>
  <c r="D472" i="3"/>
  <c r="C469" i="3"/>
  <c r="C468" i="3" s="1"/>
  <c r="M468" i="3"/>
  <c r="L468" i="3"/>
  <c r="K468" i="3"/>
  <c r="J468" i="3"/>
  <c r="I468" i="3"/>
  <c r="H468" i="3"/>
  <c r="G468" i="3"/>
  <c r="F468" i="3"/>
  <c r="E468" i="3"/>
  <c r="D468" i="3"/>
  <c r="C467" i="3"/>
  <c r="C465" i="3"/>
  <c r="M464" i="3"/>
  <c r="M470" i="3" s="1"/>
  <c r="L464" i="3"/>
  <c r="K464" i="3"/>
  <c r="K470" i="3" s="1"/>
  <c r="J464" i="3"/>
  <c r="I464" i="3"/>
  <c r="I470" i="3" s="1"/>
  <c r="H464" i="3"/>
  <c r="G464" i="3"/>
  <c r="G470" i="3" s="1"/>
  <c r="F464" i="3"/>
  <c r="E464" i="3"/>
  <c r="E470" i="3" s="1"/>
  <c r="D464" i="3"/>
  <c r="C458" i="3"/>
  <c r="C457" i="3" s="1"/>
  <c r="C459" i="3" s="1"/>
  <c r="M457" i="3"/>
  <c r="L457" i="3"/>
  <c r="K457" i="3"/>
  <c r="J457" i="3"/>
  <c r="I457" i="3"/>
  <c r="H457" i="3"/>
  <c r="G457" i="3"/>
  <c r="F457" i="3"/>
  <c r="E457" i="3"/>
  <c r="D457" i="3"/>
  <c r="D459" i="3" s="1"/>
  <c r="C456" i="3"/>
  <c r="M453" i="3"/>
  <c r="L453" i="3"/>
  <c r="K453" i="3"/>
  <c r="J453" i="3"/>
  <c r="I453" i="3"/>
  <c r="H453" i="3"/>
  <c r="G453" i="3"/>
  <c r="F453" i="3"/>
  <c r="E453" i="3"/>
  <c r="M451" i="3"/>
  <c r="L451" i="3"/>
  <c r="K451" i="3"/>
  <c r="J451" i="3"/>
  <c r="I451" i="3"/>
  <c r="H451" i="3"/>
  <c r="G451" i="3"/>
  <c r="F451" i="3"/>
  <c r="E451" i="3"/>
  <c r="D451" i="3"/>
  <c r="C398" i="3"/>
  <c r="C397" i="3" s="1"/>
  <c r="M397" i="3"/>
  <c r="L397" i="3"/>
  <c r="K397" i="3"/>
  <c r="J397" i="3"/>
  <c r="I397" i="3"/>
  <c r="H397" i="3"/>
  <c r="G397" i="3"/>
  <c r="F397" i="3"/>
  <c r="E397" i="3"/>
  <c r="D397" i="3"/>
  <c r="C396" i="3"/>
  <c r="C395" i="3"/>
  <c r="M394" i="3"/>
  <c r="L394" i="3"/>
  <c r="K394" i="3"/>
  <c r="J394" i="3"/>
  <c r="I394" i="3"/>
  <c r="H394" i="3"/>
  <c r="G394" i="3"/>
  <c r="F394" i="3"/>
  <c r="E394" i="3"/>
  <c r="D394" i="3"/>
  <c r="C393" i="3"/>
  <c r="C392" i="3"/>
  <c r="C391" i="3"/>
  <c r="C390" i="3"/>
  <c r="M389" i="3"/>
  <c r="L389" i="3"/>
  <c r="K389" i="3"/>
  <c r="K388" i="3" s="1"/>
  <c r="K387" i="3" s="1"/>
  <c r="J389" i="3"/>
  <c r="I389" i="3"/>
  <c r="H389" i="3"/>
  <c r="G389" i="3"/>
  <c r="G388" i="3" s="1"/>
  <c r="G387" i="3" s="1"/>
  <c r="F389" i="3"/>
  <c r="E389" i="3"/>
  <c r="D389" i="3"/>
  <c r="C386" i="3"/>
  <c r="C385" i="3"/>
  <c r="C384" i="3"/>
  <c r="C383" i="3"/>
  <c r="M382" i="3"/>
  <c r="M381" i="3" s="1"/>
  <c r="L382" i="3"/>
  <c r="L381" i="3" s="1"/>
  <c r="K382" i="3"/>
  <c r="K381" i="3" s="1"/>
  <c r="J382" i="3"/>
  <c r="J381" i="3" s="1"/>
  <c r="I382" i="3"/>
  <c r="I381" i="3" s="1"/>
  <c r="H382" i="3"/>
  <c r="H381" i="3" s="1"/>
  <c r="G382" i="3"/>
  <c r="G381" i="3" s="1"/>
  <c r="F382" i="3"/>
  <c r="E382" i="3"/>
  <c r="E381" i="3" s="1"/>
  <c r="D382" i="3"/>
  <c r="D381" i="3" s="1"/>
  <c r="F381" i="3"/>
  <c r="C380" i="3"/>
  <c r="C379" i="3"/>
  <c r="C378" i="3"/>
  <c r="C377" i="3"/>
  <c r="M376" i="3"/>
  <c r="L376" i="3"/>
  <c r="K376" i="3"/>
  <c r="J376" i="3"/>
  <c r="I376" i="3"/>
  <c r="H376" i="3"/>
  <c r="G376" i="3"/>
  <c r="F376" i="3"/>
  <c r="E376" i="3"/>
  <c r="D376" i="3"/>
  <c r="C375" i="3"/>
  <c r="C374" i="3"/>
  <c r="C373" i="3"/>
  <c r="C372" i="3"/>
  <c r="C371" i="3"/>
  <c r="C370" i="3"/>
  <c r="C369" i="3"/>
  <c r="C368" i="3"/>
  <c r="C367" i="3"/>
  <c r="M366" i="3"/>
  <c r="L366" i="3"/>
  <c r="K366" i="3"/>
  <c r="J366" i="3"/>
  <c r="I366" i="3"/>
  <c r="H366" i="3"/>
  <c r="G366" i="3"/>
  <c r="F366" i="3"/>
  <c r="E366" i="3"/>
  <c r="D366" i="3"/>
  <c r="C365" i="3"/>
  <c r="C364" i="3"/>
  <c r="C363" i="3"/>
  <c r="C362" i="3"/>
  <c r="C361" i="3"/>
  <c r="C359" i="3"/>
  <c r="M358" i="3"/>
  <c r="L358" i="3"/>
  <c r="K358" i="3"/>
  <c r="J358" i="3"/>
  <c r="I358" i="3"/>
  <c r="H358" i="3"/>
  <c r="G358" i="3"/>
  <c r="F358" i="3"/>
  <c r="E358" i="3"/>
  <c r="D358" i="3"/>
  <c r="C357" i="3"/>
  <c r="C356" i="3"/>
  <c r="C355" i="3"/>
  <c r="C354" i="3"/>
  <c r="M353" i="3"/>
  <c r="L353" i="3"/>
  <c r="K353" i="3"/>
  <c r="J353" i="3"/>
  <c r="I353" i="3"/>
  <c r="H353" i="3"/>
  <c r="G353" i="3"/>
  <c r="F353" i="3"/>
  <c r="E353" i="3"/>
  <c r="E352" i="3" s="1"/>
  <c r="D353" i="3"/>
  <c r="C350" i="3"/>
  <c r="C349" i="3" s="1"/>
  <c r="M349" i="3"/>
  <c r="L349" i="3"/>
  <c r="K349" i="3"/>
  <c r="J349" i="3"/>
  <c r="I349" i="3"/>
  <c r="H349" i="3"/>
  <c r="G349" i="3"/>
  <c r="F349" i="3"/>
  <c r="E349" i="3"/>
  <c r="D349" i="3"/>
  <c r="C348" i="3"/>
  <c r="C347" i="3" s="1"/>
  <c r="M347" i="3"/>
  <c r="L347" i="3"/>
  <c r="K347" i="3"/>
  <c r="J347" i="3"/>
  <c r="I347" i="3"/>
  <c r="H347" i="3"/>
  <c r="G347" i="3"/>
  <c r="F347" i="3"/>
  <c r="E347" i="3"/>
  <c r="D347" i="3"/>
  <c r="C346" i="3"/>
  <c r="C345" i="3"/>
  <c r="C344" i="3"/>
  <c r="M342" i="3"/>
  <c r="L342" i="3"/>
  <c r="K342" i="3"/>
  <c r="I342" i="3"/>
  <c r="H342" i="3"/>
  <c r="G342" i="3"/>
  <c r="F342" i="3"/>
  <c r="E342" i="3"/>
  <c r="D342" i="3"/>
  <c r="H42" i="2"/>
  <c r="C449" i="3"/>
  <c r="C448" i="3" s="1"/>
  <c r="M448" i="3"/>
  <c r="L448" i="3"/>
  <c r="K448" i="3"/>
  <c r="J448" i="3"/>
  <c r="I448" i="3"/>
  <c r="H448" i="3"/>
  <c r="G448" i="3"/>
  <c r="F448" i="3"/>
  <c r="E448" i="3"/>
  <c r="D448" i="3"/>
  <c r="C447" i="3"/>
  <c r="C445" i="3"/>
  <c r="M444" i="3"/>
  <c r="L444" i="3"/>
  <c r="K444" i="3"/>
  <c r="J444" i="3"/>
  <c r="I444" i="3"/>
  <c r="H444" i="3"/>
  <c r="G444" i="3"/>
  <c r="F444" i="3"/>
  <c r="E444" i="3"/>
  <c r="D444" i="3"/>
  <c r="C441" i="3"/>
  <c r="C440" i="3" s="1"/>
  <c r="M440" i="3"/>
  <c r="L440" i="3"/>
  <c r="K440" i="3"/>
  <c r="J440" i="3"/>
  <c r="I440" i="3"/>
  <c r="H440" i="3"/>
  <c r="G440" i="3"/>
  <c r="F440" i="3"/>
  <c r="E440" i="3"/>
  <c r="D440" i="3"/>
  <c r="C439" i="3"/>
  <c r="C437" i="3"/>
  <c r="M436" i="3"/>
  <c r="L436" i="3"/>
  <c r="K436" i="3"/>
  <c r="J436" i="3"/>
  <c r="I436" i="3"/>
  <c r="H436" i="3"/>
  <c r="G436" i="3"/>
  <c r="F436" i="3"/>
  <c r="E436" i="3"/>
  <c r="D436" i="3"/>
  <c r="C433" i="3"/>
  <c r="C432" i="3" s="1"/>
  <c r="C434" i="3" s="1"/>
  <c r="M432" i="3"/>
  <c r="L432" i="3"/>
  <c r="K432" i="3"/>
  <c r="I432" i="3"/>
  <c r="H432" i="3"/>
  <c r="G432" i="3"/>
  <c r="F432" i="3"/>
  <c r="E432" i="3"/>
  <c r="D432" i="3"/>
  <c r="C430" i="3"/>
  <c r="M428" i="3"/>
  <c r="L428" i="3"/>
  <c r="K428" i="3"/>
  <c r="J428" i="3"/>
  <c r="J434" i="3" s="1"/>
  <c r="I428" i="3"/>
  <c r="H428" i="3"/>
  <c r="G428" i="3"/>
  <c r="F428" i="3"/>
  <c r="E428" i="3"/>
  <c r="D428" i="3"/>
  <c r="M424" i="3"/>
  <c r="L424" i="3"/>
  <c r="J424" i="3"/>
  <c r="I424" i="3"/>
  <c r="H424" i="3"/>
  <c r="G424" i="3"/>
  <c r="F424" i="3"/>
  <c r="D424" i="3"/>
  <c r="C423" i="3"/>
  <c r="C421" i="3"/>
  <c r="M420" i="3"/>
  <c r="L420" i="3"/>
  <c r="K420" i="3"/>
  <c r="K426" i="3" s="1"/>
  <c r="J420" i="3"/>
  <c r="I420" i="3"/>
  <c r="H420" i="3"/>
  <c r="G420" i="3"/>
  <c r="F420" i="3"/>
  <c r="E420" i="3"/>
  <c r="E426" i="3" s="1"/>
  <c r="D420" i="3"/>
  <c r="C417" i="3"/>
  <c r="C416" i="3" s="1"/>
  <c r="M416" i="3"/>
  <c r="L416" i="3"/>
  <c r="K416" i="3"/>
  <c r="J416" i="3"/>
  <c r="I416" i="3"/>
  <c r="H416" i="3"/>
  <c r="G416" i="3"/>
  <c r="F416" i="3"/>
  <c r="E416" i="3"/>
  <c r="D416" i="3"/>
  <c r="C415" i="3"/>
  <c r="M412" i="3"/>
  <c r="M418" i="3" s="1"/>
  <c r="L412" i="3"/>
  <c r="K412" i="3"/>
  <c r="J412" i="3"/>
  <c r="I418" i="3"/>
  <c r="H412" i="3"/>
  <c r="G412" i="3"/>
  <c r="F412" i="3"/>
  <c r="E412" i="3"/>
  <c r="E418" i="3" s="1"/>
  <c r="D412" i="3"/>
  <c r="C409" i="3"/>
  <c r="C408" i="3" s="1"/>
  <c r="M408" i="3"/>
  <c r="L408" i="3"/>
  <c r="K408" i="3"/>
  <c r="J408" i="3"/>
  <c r="I408" i="3"/>
  <c r="H408" i="3"/>
  <c r="G408" i="3"/>
  <c r="F408" i="3"/>
  <c r="E408" i="3"/>
  <c r="D408" i="3"/>
  <c r="C407" i="3"/>
  <c r="C405" i="3"/>
  <c r="M404" i="3"/>
  <c r="L404" i="3"/>
  <c r="K404" i="3"/>
  <c r="J404" i="3"/>
  <c r="I404" i="3"/>
  <c r="H404" i="3"/>
  <c r="G404" i="3"/>
  <c r="F404" i="3"/>
  <c r="E404" i="3"/>
  <c r="D404" i="3"/>
  <c r="G42" i="2"/>
  <c r="E42" i="2"/>
  <c r="D42" i="2"/>
  <c r="C42" i="2"/>
  <c r="H29" i="2"/>
  <c r="G29" i="2"/>
  <c r="E29" i="2"/>
  <c r="D29" i="2"/>
  <c r="C29" i="2"/>
  <c r="H16" i="2"/>
  <c r="G16" i="2"/>
  <c r="E16" i="2"/>
  <c r="D16" i="2"/>
  <c r="C16" i="2"/>
  <c r="B16" i="2"/>
  <c r="F8" i="4" s="1"/>
  <c r="F7" i="4" s="1"/>
  <c r="F13" i="4" s="1"/>
  <c r="D11" i="3"/>
  <c r="E11" i="3"/>
  <c r="F11" i="3"/>
  <c r="G11" i="3"/>
  <c r="H11" i="3"/>
  <c r="I11" i="3"/>
  <c r="C16" i="3"/>
  <c r="D16" i="3"/>
  <c r="E16" i="3"/>
  <c r="F16" i="3"/>
  <c r="G16" i="3"/>
  <c r="H16" i="3"/>
  <c r="I16" i="3"/>
  <c r="C18" i="3"/>
  <c r="D18" i="3"/>
  <c r="E18" i="3"/>
  <c r="F18" i="3"/>
  <c r="G18" i="3"/>
  <c r="H18" i="3"/>
  <c r="I18" i="3"/>
  <c r="C22" i="3"/>
  <c r="D22" i="3"/>
  <c r="E22" i="3"/>
  <c r="F22" i="3"/>
  <c r="G22" i="3"/>
  <c r="H22" i="3"/>
  <c r="I22" i="3"/>
  <c r="C27" i="3"/>
  <c r="D27" i="3"/>
  <c r="E27" i="3"/>
  <c r="F27" i="3"/>
  <c r="G27" i="3"/>
  <c r="H27" i="3"/>
  <c r="I27" i="3"/>
  <c r="C35" i="3"/>
  <c r="D35" i="3"/>
  <c r="E35" i="3"/>
  <c r="F35" i="3"/>
  <c r="G35" i="3"/>
  <c r="H35" i="3"/>
  <c r="I35" i="3"/>
  <c r="C46" i="3"/>
  <c r="C45" i="3" s="1"/>
  <c r="D46" i="3"/>
  <c r="D45" i="3" s="1"/>
  <c r="E46" i="3"/>
  <c r="E45" i="3" s="1"/>
  <c r="F46" i="3"/>
  <c r="F45" i="3" s="1"/>
  <c r="G46" i="3"/>
  <c r="G45" i="3" s="1"/>
  <c r="H46" i="3"/>
  <c r="H45" i="3" s="1"/>
  <c r="I46" i="3"/>
  <c r="I45" i="3" s="1"/>
  <c r="D55" i="3"/>
  <c r="E55" i="3"/>
  <c r="F55" i="3"/>
  <c r="H55" i="3"/>
  <c r="C60" i="3"/>
  <c r="D60" i="3"/>
  <c r="E60" i="3"/>
  <c r="F60" i="3"/>
  <c r="H60" i="3"/>
  <c r="C62" i="3"/>
  <c r="D62" i="3"/>
  <c r="E62" i="3"/>
  <c r="F62" i="3"/>
  <c r="H62" i="3"/>
  <c r="C66" i="3"/>
  <c r="D66" i="3"/>
  <c r="E66" i="3"/>
  <c r="F66" i="3"/>
  <c r="H66" i="3"/>
  <c r="C71" i="3"/>
  <c r="D71" i="3"/>
  <c r="E71" i="3"/>
  <c r="F71" i="3"/>
  <c r="G71" i="3"/>
  <c r="H71" i="3"/>
  <c r="I71" i="3"/>
  <c r="D79" i="3"/>
  <c r="E79" i="3"/>
  <c r="F79" i="3"/>
  <c r="G79" i="3"/>
  <c r="H79" i="3"/>
  <c r="I79" i="3"/>
  <c r="D90" i="3"/>
  <c r="D89" i="3" s="1"/>
  <c r="E90" i="3"/>
  <c r="E89" i="3" s="1"/>
  <c r="F90" i="3"/>
  <c r="F89" i="3" s="1"/>
  <c r="G90" i="3"/>
  <c r="G89" i="3" s="1"/>
  <c r="H90" i="3"/>
  <c r="H89" i="3" s="1"/>
  <c r="I90" i="3"/>
  <c r="I89" i="3" s="1"/>
  <c r="D98" i="3"/>
  <c r="E98" i="3"/>
  <c r="F98" i="3"/>
  <c r="G98" i="3"/>
  <c r="H98" i="3"/>
  <c r="I98" i="3"/>
  <c r="C99" i="3"/>
  <c r="C100" i="3"/>
  <c r="C101" i="3"/>
  <c r="C102" i="3"/>
  <c r="D103" i="3"/>
  <c r="E103" i="3"/>
  <c r="F103" i="3"/>
  <c r="G103" i="3"/>
  <c r="H103" i="3"/>
  <c r="I103" i="3"/>
  <c r="C104" i="3"/>
  <c r="C103" i="3" s="1"/>
  <c r="D105" i="3"/>
  <c r="E105" i="3"/>
  <c r="F105" i="3"/>
  <c r="G105" i="3"/>
  <c r="H105" i="3"/>
  <c r="I105" i="3"/>
  <c r="C106" i="3"/>
  <c r="C107" i="3"/>
  <c r="D109" i="3"/>
  <c r="E109" i="3"/>
  <c r="F109" i="3"/>
  <c r="G109" i="3"/>
  <c r="H109" i="3"/>
  <c r="I109" i="3"/>
  <c r="C111" i="3"/>
  <c r="C112" i="3"/>
  <c r="G21" i="4" s="1"/>
  <c r="G22" i="4" s="1"/>
  <c r="G24" i="4" s="1"/>
  <c r="C113" i="3"/>
  <c r="D114" i="3"/>
  <c r="E114" i="3"/>
  <c r="F114" i="3"/>
  <c r="G114" i="3"/>
  <c r="H114" i="3"/>
  <c r="I114" i="3"/>
  <c r="C115" i="3"/>
  <c r="C117" i="3"/>
  <c r="C118" i="3"/>
  <c r="C120" i="3"/>
  <c r="C121" i="3"/>
  <c r="D122" i="3"/>
  <c r="E122" i="3"/>
  <c r="F122" i="3"/>
  <c r="G122" i="3"/>
  <c r="H122" i="3"/>
  <c r="I122" i="3"/>
  <c r="C123" i="3"/>
  <c r="C125" i="3"/>
  <c r="C126" i="3"/>
  <c r="C127" i="3"/>
  <c r="C128" i="3"/>
  <c r="C129" i="3"/>
  <c r="C337" i="3"/>
  <c r="C336" i="3" s="1"/>
  <c r="M336" i="3"/>
  <c r="L336" i="3"/>
  <c r="K336" i="3"/>
  <c r="J336" i="3"/>
  <c r="I336" i="3"/>
  <c r="H336" i="3"/>
  <c r="G336" i="3"/>
  <c r="F336" i="3"/>
  <c r="E336" i="3"/>
  <c r="D336" i="3"/>
  <c r="C335" i="3"/>
  <c r="C334" i="3"/>
  <c r="M333" i="3"/>
  <c r="L333" i="3"/>
  <c r="K333" i="3"/>
  <c r="J333" i="3"/>
  <c r="I333" i="3"/>
  <c r="H333" i="3"/>
  <c r="G333" i="3"/>
  <c r="F333" i="3"/>
  <c r="E333" i="3"/>
  <c r="D333" i="3"/>
  <c r="C332" i="3"/>
  <c r="C331" i="3"/>
  <c r="C330" i="3"/>
  <c r="C329" i="3"/>
  <c r="M328" i="3"/>
  <c r="L328" i="3"/>
  <c r="K328" i="3"/>
  <c r="J328" i="3"/>
  <c r="I328" i="3"/>
  <c r="H328" i="3"/>
  <c r="G328" i="3"/>
  <c r="F328" i="3"/>
  <c r="E328" i="3"/>
  <c r="D328" i="3"/>
  <c r="C325" i="3"/>
  <c r="C324" i="3"/>
  <c r="C323" i="3"/>
  <c r="C322" i="3"/>
  <c r="M321" i="3"/>
  <c r="M320" i="3" s="1"/>
  <c r="L321" i="3"/>
  <c r="L320" i="3" s="1"/>
  <c r="K321" i="3"/>
  <c r="K320" i="3" s="1"/>
  <c r="J321" i="3"/>
  <c r="J320" i="3" s="1"/>
  <c r="I321" i="3"/>
  <c r="I320" i="3" s="1"/>
  <c r="H321" i="3"/>
  <c r="H320" i="3" s="1"/>
  <c r="G321" i="3"/>
  <c r="G320" i="3" s="1"/>
  <c r="F321" i="3"/>
  <c r="F320" i="3" s="1"/>
  <c r="E321" i="3"/>
  <c r="E320" i="3" s="1"/>
  <c r="D321" i="3"/>
  <c r="D320" i="3" s="1"/>
  <c r="C319" i="3"/>
  <c r="C318" i="3"/>
  <c r="C317" i="3"/>
  <c r="C316" i="3"/>
  <c r="M315" i="3"/>
  <c r="L315" i="3"/>
  <c r="K315" i="3"/>
  <c r="J315" i="3"/>
  <c r="I315" i="3"/>
  <c r="H315" i="3"/>
  <c r="G315" i="3"/>
  <c r="F315" i="3"/>
  <c r="E315" i="3"/>
  <c r="D315" i="3"/>
  <c r="C314" i="3"/>
  <c r="C313" i="3"/>
  <c r="C312" i="3"/>
  <c r="C311" i="3"/>
  <c r="C310" i="3"/>
  <c r="C309" i="3"/>
  <c r="C308" i="3"/>
  <c r="C307" i="3"/>
  <c r="C306" i="3"/>
  <c r="M305" i="3"/>
  <c r="L305" i="3"/>
  <c r="K305" i="3"/>
  <c r="J305" i="3"/>
  <c r="I305" i="3"/>
  <c r="H305" i="3"/>
  <c r="G305" i="3"/>
  <c r="F305" i="3"/>
  <c r="E305" i="3"/>
  <c r="D305" i="3"/>
  <c r="C304" i="3"/>
  <c r="C303" i="3"/>
  <c r="C302" i="3"/>
  <c r="C301" i="3"/>
  <c r="C300" i="3"/>
  <c r="C298" i="3"/>
  <c r="M297" i="3"/>
  <c r="L297" i="3"/>
  <c r="K297" i="3"/>
  <c r="J297" i="3"/>
  <c r="I297" i="3"/>
  <c r="H297" i="3"/>
  <c r="G297" i="3"/>
  <c r="F297" i="3"/>
  <c r="E297" i="3"/>
  <c r="D297" i="3"/>
  <c r="C296" i="3"/>
  <c r="C295" i="3"/>
  <c r="C294" i="3"/>
  <c r="C293" i="3"/>
  <c r="M292" i="3"/>
  <c r="L292" i="3"/>
  <c r="K292" i="3"/>
  <c r="J292" i="3"/>
  <c r="I292" i="3"/>
  <c r="H292" i="3"/>
  <c r="G292" i="3"/>
  <c r="F292" i="3"/>
  <c r="E292" i="3"/>
  <c r="D292" i="3"/>
  <c r="C290" i="3"/>
  <c r="C289" i="3"/>
  <c r="M288" i="3"/>
  <c r="L288" i="3"/>
  <c r="K288" i="3"/>
  <c r="J288" i="3"/>
  <c r="I288" i="3"/>
  <c r="H288" i="3"/>
  <c r="G288" i="3"/>
  <c r="F288" i="3"/>
  <c r="E288" i="3"/>
  <c r="D288" i="3"/>
  <c r="C287" i="3"/>
  <c r="C286" i="3" s="1"/>
  <c r="M286" i="3"/>
  <c r="L286" i="3"/>
  <c r="K286" i="3"/>
  <c r="J286" i="3"/>
  <c r="I286" i="3"/>
  <c r="H286" i="3"/>
  <c r="G286" i="3"/>
  <c r="F286" i="3"/>
  <c r="E286" i="3"/>
  <c r="D286" i="3"/>
  <c r="C285" i="3"/>
  <c r="C284" i="3"/>
  <c r="C283" i="3"/>
  <c r="C282" i="3"/>
  <c r="M281" i="3"/>
  <c r="L281" i="3"/>
  <c r="K281" i="3"/>
  <c r="J281" i="3"/>
  <c r="I281" i="3"/>
  <c r="H281" i="3"/>
  <c r="G281" i="3"/>
  <c r="F281" i="3"/>
  <c r="E281" i="3"/>
  <c r="D281" i="3"/>
  <c r="C276" i="3"/>
  <c r="C275" i="3" s="1"/>
  <c r="M275" i="3"/>
  <c r="L275" i="3"/>
  <c r="K275" i="3"/>
  <c r="J275" i="3"/>
  <c r="I275" i="3"/>
  <c r="H275" i="3"/>
  <c r="G275" i="3"/>
  <c r="F275" i="3"/>
  <c r="E275" i="3"/>
  <c r="D275" i="3"/>
  <c r="C274" i="3"/>
  <c r="C273" i="3"/>
  <c r="M272" i="3"/>
  <c r="L272" i="3"/>
  <c r="K272" i="3"/>
  <c r="J272" i="3"/>
  <c r="I272" i="3"/>
  <c r="H272" i="3"/>
  <c r="G272" i="3"/>
  <c r="F272" i="3"/>
  <c r="E272" i="3"/>
  <c r="D272" i="3"/>
  <c r="C271" i="3"/>
  <c r="C270" i="3"/>
  <c r="C269" i="3"/>
  <c r="C268" i="3"/>
  <c r="M267" i="3"/>
  <c r="L267" i="3"/>
  <c r="K267" i="3"/>
  <c r="J267" i="3"/>
  <c r="I267" i="3"/>
  <c r="H267" i="3"/>
  <c r="G267" i="3"/>
  <c r="F267" i="3"/>
  <c r="E267" i="3"/>
  <c r="D267" i="3"/>
  <c r="C264" i="3"/>
  <c r="C263" i="3"/>
  <c r="C262" i="3"/>
  <c r="C261" i="3"/>
  <c r="M260" i="3"/>
  <c r="M259" i="3" s="1"/>
  <c r="L260" i="3"/>
  <c r="L259" i="3" s="1"/>
  <c r="K260" i="3"/>
  <c r="K259" i="3" s="1"/>
  <c r="J260" i="3"/>
  <c r="J259" i="3" s="1"/>
  <c r="I260" i="3"/>
  <c r="I259" i="3" s="1"/>
  <c r="H260" i="3"/>
  <c r="G260" i="3"/>
  <c r="G259" i="3" s="1"/>
  <c r="F260" i="3"/>
  <c r="F259" i="3" s="1"/>
  <c r="E260" i="3"/>
  <c r="E259" i="3" s="1"/>
  <c r="D260" i="3"/>
  <c r="D259" i="3" s="1"/>
  <c r="H259" i="3"/>
  <c r="C258" i="3"/>
  <c r="C257" i="3"/>
  <c r="C256" i="3"/>
  <c r="C255" i="3"/>
  <c r="M254" i="3"/>
  <c r="L254" i="3"/>
  <c r="K254" i="3"/>
  <c r="J254" i="3"/>
  <c r="I254" i="3"/>
  <c r="H254" i="3"/>
  <c r="G254" i="3"/>
  <c r="F254" i="3"/>
  <c r="E254" i="3"/>
  <c r="D254" i="3"/>
  <c r="C253" i="3"/>
  <c r="C252" i="3"/>
  <c r="C251" i="3"/>
  <c r="C250" i="3"/>
  <c r="C249" i="3"/>
  <c r="C248" i="3"/>
  <c r="C247" i="3"/>
  <c r="C246" i="3"/>
  <c r="C245" i="3"/>
  <c r="M244" i="3"/>
  <c r="L244" i="3"/>
  <c r="K244" i="3"/>
  <c r="J244" i="3"/>
  <c r="I244" i="3"/>
  <c r="H244" i="3"/>
  <c r="G244" i="3"/>
  <c r="F244" i="3"/>
  <c r="E244" i="3"/>
  <c r="D244" i="3"/>
  <c r="C243" i="3"/>
  <c r="C242" i="3"/>
  <c r="C241" i="3"/>
  <c r="C240" i="3"/>
  <c r="C239" i="3"/>
  <c r="C237" i="3"/>
  <c r="M236" i="3"/>
  <c r="L236" i="3"/>
  <c r="K236" i="3"/>
  <c r="I236" i="3"/>
  <c r="G236" i="3"/>
  <c r="F236" i="3"/>
  <c r="E236" i="3"/>
  <c r="D236" i="3"/>
  <c r="C235" i="3"/>
  <c r="C234" i="3"/>
  <c r="C233" i="3"/>
  <c r="C232" i="3"/>
  <c r="M231" i="3"/>
  <c r="L231" i="3"/>
  <c r="K231" i="3"/>
  <c r="J231" i="3"/>
  <c r="I231" i="3"/>
  <c r="H231" i="3"/>
  <c r="G231" i="3"/>
  <c r="F231" i="3"/>
  <c r="E231" i="3"/>
  <c r="D231" i="3"/>
  <c r="C229" i="3"/>
  <c r="C228" i="3"/>
  <c r="M227" i="3"/>
  <c r="L227" i="3"/>
  <c r="K227" i="3"/>
  <c r="J227" i="3"/>
  <c r="I227" i="3"/>
  <c r="H227" i="3"/>
  <c r="G227" i="3"/>
  <c r="F227" i="3"/>
  <c r="E227" i="3"/>
  <c r="D227" i="3"/>
  <c r="C226" i="3"/>
  <c r="C225" i="3" s="1"/>
  <c r="M225" i="3"/>
  <c r="L225" i="3"/>
  <c r="K225" i="3"/>
  <c r="J225" i="3"/>
  <c r="I225" i="3"/>
  <c r="H225" i="3"/>
  <c r="G225" i="3"/>
  <c r="F225" i="3"/>
  <c r="E225" i="3"/>
  <c r="D225" i="3"/>
  <c r="C224" i="3"/>
  <c r="C223" i="3"/>
  <c r="C222" i="3"/>
  <c r="C221" i="3"/>
  <c r="M220" i="3"/>
  <c r="L220" i="3"/>
  <c r="K220" i="3"/>
  <c r="J220" i="3"/>
  <c r="I220" i="3"/>
  <c r="H220" i="3"/>
  <c r="G220" i="3"/>
  <c r="F220" i="3"/>
  <c r="E220" i="3"/>
  <c r="D220" i="3"/>
  <c r="C215" i="3"/>
  <c r="C214" i="3" s="1"/>
  <c r="M214" i="3"/>
  <c r="L214" i="3"/>
  <c r="K214" i="3"/>
  <c r="J214" i="3"/>
  <c r="I214" i="3"/>
  <c r="H214" i="3"/>
  <c r="G214" i="3"/>
  <c r="F214" i="3"/>
  <c r="E214" i="3"/>
  <c r="D214" i="3"/>
  <c r="C213" i="3"/>
  <c r="C212" i="3"/>
  <c r="M211" i="3"/>
  <c r="L211" i="3"/>
  <c r="K211" i="3"/>
  <c r="J211" i="3"/>
  <c r="I211" i="3"/>
  <c r="H211" i="3"/>
  <c r="G211" i="3"/>
  <c r="F211" i="3"/>
  <c r="E211" i="3"/>
  <c r="D211" i="3"/>
  <c r="C210" i="3"/>
  <c r="C209" i="3"/>
  <c r="C208" i="3"/>
  <c r="C207" i="3"/>
  <c r="M206" i="3"/>
  <c r="L206" i="3"/>
  <c r="K206" i="3"/>
  <c r="J206" i="3"/>
  <c r="I206" i="3"/>
  <c r="H206" i="3"/>
  <c r="G206" i="3"/>
  <c r="F206" i="3"/>
  <c r="E206" i="3"/>
  <c r="D206" i="3"/>
  <c r="C203" i="3"/>
  <c r="C202" i="3"/>
  <c r="C201" i="3"/>
  <c r="C200" i="3"/>
  <c r="M199" i="3"/>
  <c r="M198" i="3" s="1"/>
  <c r="L199" i="3"/>
  <c r="L198" i="3" s="1"/>
  <c r="K199" i="3"/>
  <c r="K198" i="3" s="1"/>
  <c r="J199" i="3"/>
  <c r="J198" i="3" s="1"/>
  <c r="I199" i="3"/>
  <c r="I198" i="3" s="1"/>
  <c r="H199" i="3"/>
  <c r="H198" i="3" s="1"/>
  <c r="G199" i="3"/>
  <c r="G198" i="3" s="1"/>
  <c r="F199" i="3"/>
  <c r="F198" i="3" s="1"/>
  <c r="E199" i="3"/>
  <c r="E198" i="3" s="1"/>
  <c r="D199" i="3"/>
  <c r="D198" i="3" s="1"/>
  <c r="C197" i="3"/>
  <c r="C196" i="3"/>
  <c r="C195" i="3"/>
  <c r="C194" i="3"/>
  <c r="M193" i="3"/>
  <c r="L193" i="3"/>
  <c r="K193" i="3"/>
  <c r="J193" i="3"/>
  <c r="I193" i="3"/>
  <c r="H193" i="3"/>
  <c r="G193" i="3"/>
  <c r="F193" i="3"/>
  <c r="E193" i="3"/>
  <c r="D193" i="3"/>
  <c r="C192" i="3"/>
  <c r="C191" i="3"/>
  <c r="C190" i="3"/>
  <c r="C189" i="3"/>
  <c r="C188" i="3"/>
  <c r="C187" i="3"/>
  <c r="C186" i="3"/>
  <c r="C185" i="3"/>
  <c r="C184" i="3"/>
  <c r="M183" i="3"/>
  <c r="L183" i="3"/>
  <c r="K183" i="3"/>
  <c r="J183" i="3"/>
  <c r="I183" i="3"/>
  <c r="H183" i="3"/>
  <c r="G183" i="3"/>
  <c r="F183" i="3"/>
  <c r="E183" i="3"/>
  <c r="D183" i="3"/>
  <c r="C182" i="3"/>
  <c r="C181" i="3"/>
  <c r="C180" i="3"/>
  <c r="C179" i="3"/>
  <c r="C178" i="3"/>
  <c r="C177" i="3"/>
  <c r="C176" i="3"/>
  <c r="M175" i="3"/>
  <c r="L175" i="3"/>
  <c r="K175" i="3"/>
  <c r="J175" i="3"/>
  <c r="I175" i="3"/>
  <c r="H175" i="3"/>
  <c r="G175" i="3"/>
  <c r="F175" i="3"/>
  <c r="E175" i="3"/>
  <c r="D175" i="3"/>
  <c r="C174" i="3"/>
  <c r="C173" i="3"/>
  <c r="C172" i="3"/>
  <c r="C171" i="3"/>
  <c r="M170" i="3"/>
  <c r="L170" i="3"/>
  <c r="K170" i="3"/>
  <c r="J170" i="3"/>
  <c r="I170" i="3"/>
  <c r="H170" i="3"/>
  <c r="G170" i="3"/>
  <c r="F170" i="3"/>
  <c r="E170" i="3"/>
  <c r="D170" i="3"/>
  <c r="C167" i="3"/>
  <c r="C166" i="3" s="1"/>
  <c r="M166" i="3"/>
  <c r="L166" i="3"/>
  <c r="K166" i="3"/>
  <c r="J166" i="3"/>
  <c r="I166" i="3"/>
  <c r="H166" i="3"/>
  <c r="G166" i="3"/>
  <c r="F166" i="3"/>
  <c r="E166" i="3"/>
  <c r="C165" i="3"/>
  <c r="C164" i="3" s="1"/>
  <c r="M164" i="3"/>
  <c r="L164" i="3"/>
  <c r="K164" i="3"/>
  <c r="J164" i="3"/>
  <c r="I164" i="3"/>
  <c r="H164" i="3"/>
  <c r="G164" i="3"/>
  <c r="F164" i="3"/>
  <c r="E164" i="3"/>
  <c r="D164" i="3"/>
  <c r="C163" i="3"/>
  <c r="C162" i="3"/>
  <c r="C161" i="3"/>
  <c r="M159" i="3"/>
  <c r="L159" i="3"/>
  <c r="K159" i="3"/>
  <c r="J159" i="3"/>
  <c r="I159" i="3"/>
  <c r="H159" i="3"/>
  <c r="G159" i="3"/>
  <c r="F159" i="3"/>
  <c r="E159" i="3"/>
  <c r="D159" i="3"/>
  <c r="C154" i="3"/>
  <c r="C153" i="3" s="1"/>
  <c r="M153" i="3"/>
  <c r="L153" i="3"/>
  <c r="K153" i="3"/>
  <c r="J153" i="3"/>
  <c r="I153" i="3"/>
  <c r="H153" i="3"/>
  <c r="G153" i="3"/>
  <c r="F153" i="3"/>
  <c r="E153" i="3"/>
  <c r="D153" i="3"/>
  <c r="C152" i="3"/>
  <c r="C150" i="3" s="1"/>
  <c r="M150" i="3"/>
  <c r="L150" i="3"/>
  <c r="K150" i="3"/>
  <c r="J150" i="3"/>
  <c r="I150" i="3"/>
  <c r="H150" i="3"/>
  <c r="G150" i="3"/>
  <c r="F150" i="3"/>
  <c r="E150" i="3"/>
  <c r="D150" i="3"/>
  <c r="C149" i="3"/>
  <c r="C148" i="3"/>
  <c r="C147" i="3"/>
  <c r="C146" i="3"/>
  <c r="M145" i="3"/>
  <c r="L145" i="3"/>
  <c r="K145" i="3"/>
  <c r="J145" i="3"/>
  <c r="I145" i="3"/>
  <c r="H145" i="3"/>
  <c r="G145" i="3"/>
  <c r="F145" i="3"/>
  <c r="E145" i="3"/>
  <c r="D145" i="3"/>
  <c r="C142" i="3"/>
  <c r="C141" i="3"/>
  <c r="C140" i="3"/>
  <c r="C139" i="3"/>
  <c r="M138" i="3"/>
  <c r="M137" i="3" s="1"/>
  <c r="L138" i="3"/>
  <c r="L137" i="3" s="1"/>
  <c r="K138" i="3"/>
  <c r="K137" i="3" s="1"/>
  <c r="J138" i="3"/>
  <c r="J137" i="3" s="1"/>
  <c r="I138" i="3"/>
  <c r="I137" i="3" s="1"/>
  <c r="H138" i="3"/>
  <c r="H137" i="3" s="1"/>
  <c r="G138" i="3"/>
  <c r="G137" i="3" s="1"/>
  <c r="F138" i="3"/>
  <c r="F137" i="3" s="1"/>
  <c r="E138" i="3"/>
  <c r="E137" i="3" s="1"/>
  <c r="D138" i="3"/>
  <c r="D137" i="3" s="1"/>
  <c r="C136" i="3"/>
  <c r="C135" i="3"/>
  <c r="C134" i="3"/>
  <c r="M132" i="3"/>
  <c r="L132" i="3"/>
  <c r="K132" i="3"/>
  <c r="J132" i="3"/>
  <c r="I132" i="3"/>
  <c r="H132" i="3"/>
  <c r="G132" i="3"/>
  <c r="F132" i="3"/>
  <c r="E132" i="3"/>
  <c r="D132" i="3"/>
  <c r="C130" i="3"/>
  <c r="M122" i="3"/>
  <c r="L122" i="3"/>
  <c r="J122" i="3"/>
  <c r="M114" i="3"/>
  <c r="L114" i="3"/>
  <c r="K114" i="3"/>
  <c r="J114" i="3"/>
  <c r="M109" i="3"/>
  <c r="L109" i="3"/>
  <c r="K109" i="3"/>
  <c r="J109" i="3"/>
  <c r="M105" i="3"/>
  <c r="L105" i="3"/>
  <c r="K105" i="3"/>
  <c r="J105" i="3"/>
  <c r="M103" i="3"/>
  <c r="L103" i="3"/>
  <c r="K103" i="3"/>
  <c r="J103" i="3"/>
  <c r="M98" i="3"/>
  <c r="M97" i="3" s="1"/>
  <c r="L98" i="3"/>
  <c r="K98" i="3"/>
  <c r="K97" i="3" s="1"/>
  <c r="J98" i="3"/>
  <c r="J97" i="3" s="1"/>
  <c r="M90" i="3"/>
  <c r="M89" i="3" s="1"/>
  <c r="L90" i="3"/>
  <c r="L89" i="3" s="1"/>
  <c r="K90" i="3"/>
  <c r="K89" i="3" s="1"/>
  <c r="J90" i="3"/>
  <c r="J89" i="3" s="1"/>
  <c r="M79" i="3"/>
  <c r="L79" i="3"/>
  <c r="K79" i="3"/>
  <c r="J79" i="3"/>
  <c r="M71" i="3"/>
  <c r="L71" i="3"/>
  <c r="K71" i="3"/>
  <c r="J71" i="3"/>
  <c r="M66" i="3"/>
  <c r="L66" i="3"/>
  <c r="L65" i="3" s="1"/>
  <c r="K66" i="3"/>
  <c r="J66" i="3"/>
  <c r="J65" i="3" s="1"/>
  <c r="M65" i="3"/>
  <c r="M62" i="3"/>
  <c r="L62" i="3"/>
  <c r="K62" i="3"/>
  <c r="J62" i="3"/>
  <c r="M60" i="3"/>
  <c r="L60" i="3"/>
  <c r="K60" i="3"/>
  <c r="J60" i="3"/>
  <c r="M55" i="3"/>
  <c r="L55" i="3"/>
  <c r="K55" i="3"/>
  <c r="J55" i="3"/>
  <c r="J18" i="3"/>
  <c r="K18" i="3"/>
  <c r="L18" i="3"/>
  <c r="M18" i="3"/>
  <c r="J16" i="3"/>
  <c r="K16" i="3"/>
  <c r="L16" i="3"/>
  <c r="M16" i="3"/>
  <c r="J11" i="3"/>
  <c r="K11" i="3"/>
  <c r="L11" i="3"/>
  <c r="M11" i="3"/>
  <c r="J22" i="3"/>
  <c r="K22" i="3"/>
  <c r="L22" i="3"/>
  <c r="M22" i="3"/>
  <c r="J27" i="3"/>
  <c r="K27" i="3"/>
  <c r="L27" i="3"/>
  <c r="M27" i="3"/>
  <c r="J35" i="3"/>
  <c r="K35" i="3"/>
  <c r="L35" i="3"/>
  <c r="M35" i="3"/>
  <c r="J46" i="3"/>
  <c r="J45" i="3" s="1"/>
  <c r="K46" i="3"/>
  <c r="K45" i="3" s="1"/>
  <c r="L46" i="3"/>
  <c r="L45" i="3" s="1"/>
  <c r="M46" i="3"/>
  <c r="M45" i="3" s="1"/>
  <c r="K16" i="2"/>
  <c r="F20" i="4" s="1"/>
  <c r="J16" i="2"/>
  <c r="B42" i="2"/>
  <c r="F42" i="2"/>
  <c r="F29" i="2"/>
  <c r="F16" i="2"/>
  <c r="I341" i="3" l="1"/>
  <c r="J486" i="3"/>
  <c r="F22" i="4"/>
  <c r="D230" i="3"/>
  <c r="L230" i="3"/>
  <c r="D486" i="3"/>
  <c r="I486" i="3"/>
  <c r="E169" i="3"/>
  <c r="I169" i="3"/>
  <c r="M169" i="3"/>
  <c r="F169" i="3"/>
  <c r="C236" i="3"/>
  <c r="C244" i="3"/>
  <c r="K291" i="3"/>
  <c r="H486" i="3"/>
  <c r="I352" i="3"/>
  <c r="M352" i="3"/>
  <c r="M108" i="3"/>
  <c r="M96" i="3" s="1"/>
  <c r="C272" i="3"/>
  <c r="D158" i="3"/>
  <c r="D434" i="3"/>
  <c r="H434" i="3"/>
  <c r="L341" i="3"/>
  <c r="D341" i="3"/>
  <c r="H341" i="3"/>
  <c r="C389" i="3"/>
  <c r="F388" i="3"/>
  <c r="F387" i="3" s="1"/>
  <c r="J388" i="3"/>
  <c r="J387" i="3" s="1"/>
  <c r="J399" i="3" s="1"/>
  <c r="C394" i="3"/>
  <c r="M478" i="3"/>
  <c r="H519" i="3"/>
  <c r="L519" i="3"/>
  <c r="E519" i="3"/>
  <c r="I519" i="3"/>
  <c r="F434" i="3"/>
  <c r="K478" i="3"/>
  <c r="F519" i="3"/>
  <c r="C105" i="3"/>
  <c r="F426" i="3"/>
  <c r="J426" i="3"/>
  <c r="J478" i="3"/>
  <c r="C388" i="3"/>
  <c r="C387" i="3" s="1"/>
  <c r="C399" i="3" s="1"/>
  <c r="K266" i="3"/>
  <c r="K265" i="3" s="1"/>
  <c r="F327" i="3"/>
  <c r="F326" i="3" s="1"/>
  <c r="C342" i="3"/>
  <c r="C341" i="3" s="1"/>
  <c r="M341" i="3"/>
  <c r="M340" i="3" s="1"/>
  <c r="C480" i="3"/>
  <c r="C486" i="3" s="1"/>
  <c r="C504" i="3"/>
  <c r="G291" i="3"/>
  <c r="M434" i="3"/>
  <c r="F442" i="3"/>
  <c r="J442" i="3"/>
  <c r="C436" i="3"/>
  <c r="C442" i="3" s="1"/>
  <c r="F450" i="3"/>
  <c r="J450" i="3"/>
  <c r="C444" i="3"/>
  <c r="C450" i="3" s="1"/>
  <c r="K341" i="3"/>
  <c r="G352" i="3"/>
  <c r="K352" i="3"/>
  <c r="C358" i="3"/>
  <c r="J352" i="3"/>
  <c r="C376" i="3"/>
  <c r="C464" i="3"/>
  <c r="C470" i="3" s="1"/>
  <c r="I340" i="3"/>
  <c r="M10" i="3"/>
  <c r="K155" i="3"/>
  <c r="C170" i="3"/>
  <c r="E219" i="3"/>
  <c r="I219" i="3"/>
  <c r="M219" i="3"/>
  <c r="G266" i="3"/>
  <c r="G265" i="3" s="1"/>
  <c r="G418" i="3"/>
  <c r="K418" i="3"/>
  <c r="G341" i="3"/>
  <c r="G340" i="3" s="1"/>
  <c r="G399" i="3" s="1"/>
  <c r="C366" i="3"/>
  <c r="E388" i="3"/>
  <c r="E387" i="3" s="1"/>
  <c r="I388" i="3"/>
  <c r="I387" i="3" s="1"/>
  <c r="M388" i="3"/>
  <c r="M387" i="3" s="1"/>
  <c r="F478" i="3"/>
  <c r="C451" i="3"/>
  <c r="C159" i="3"/>
  <c r="I158" i="3"/>
  <c r="I157" i="3" s="1"/>
  <c r="D205" i="3"/>
  <c r="D204" i="3" s="1"/>
  <c r="L205" i="3"/>
  <c r="L204" i="3" s="1"/>
  <c r="G327" i="3"/>
  <c r="G326" i="3" s="1"/>
  <c r="K327" i="3"/>
  <c r="K326" i="3" s="1"/>
  <c r="G442" i="3"/>
  <c r="K442" i="3"/>
  <c r="G450" i="3"/>
  <c r="K450" i="3"/>
  <c r="F352" i="3"/>
  <c r="C353" i="3"/>
  <c r="J21" i="3"/>
  <c r="J144" i="3"/>
  <c r="J143" i="3" s="1"/>
  <c r="C254" i="3"/>
  <c r="C328" i="3"/>
  <c r="J327" i="3"/>
  <c r="J326" i="3" s="1"/>
  <c r="E341" i="3"/>
  <c r="E340" i="3" s="1"/>
  <c r="D352" i="3"/>
  <c r="H352" i="3"/>
  <c r="H340" i="3" s="1"/>
  <c r="L352" i="3"/>
  <c r="C382" i="3"/>
  <c r="C381" i="3" s="1"/>
  <c r="E459" i="3"/>
  <c r="I459" i="3"/>
  <c r="M459" i="3"/>
  <c r="F459" i="3"/>
  <c r="E478" i="3"/>
  <c r="C496" i="3"/>
  <c r="C502" i="3" s="1"/>
  <c r="K519" i="3"/>
  <c r="F470" i="3"/>
  <c r="J470" i="3"/>
  <c r="F494" i="3"/>
  <c r="C260" i="3"/>
  <c r="C259" i="3" s="1"/>
  <c r="F341" i="3"/>
  <c r="D478" i="3"/>
  <c r="H478" i="3"/>
  <c r="M519" i="3"/>
  <c r="G434" i="3"/>
  <c r="J169" i="3"/>
  <c r="C183" i="3"/>
  <c r="D388" i="3"/>
  <c r="D387" i="3" s="1"/>
  <c r="D399" i="3" s="1"/>
  <c r="H388" i="3"/>
  <c r="H387" i="3" s="1"/>
  <c r="L388" i="3"/>
  <c r="L387" i="3" s="1"/>
  <c r="D280" i="3"/>
  <c r="H280" i="3"/>
  <c r="L280" i="3"/>
  <c r="I21" i="3"/>
  <c r="E21" i="3"/>
  <c r="K434" i="3"/>
  <c r="D442" i="3"/>
  <c r="H442" i="3"/>
  <c r="L442" i="3"/>
  <c r="D450" i="3"/>
  <c r="H450" i="3"/>
  <c r="L450" i="3"/>
  <c r="J494" i="3"/>
  <c r="F502" i="3"/>
  <c r="J502" i="3"/>
  <c r="F510" i="3"/>
  <c r="J510" i="3"/>
  <c r="C511" i="3"/>
  <c r="B43" i="2"/>
  <c r="C145" i="3"/>
  <c r="G169" i="3"/>
  <c r="K169" i="3"/>
  <c r="D169" i="3"/>
  <c r="H169" i="3"/>
  <c r="L169" i="3"/>
  <c r="C199" i="3"/>
  <c r="C198" i="3" s="1"/>
  <c r="H205" i="3"/>
  <c r="H204" i="3" s="1"/>
  <c r="F230" i="3"/>
  <c r="C231" i="3"/>
  <c r="F280" i="3"/>
  <c r="J280" i="3"/>
  <c r="C281" i="3"/>
  <c r="C297" i="3"/>
  <c r="C291" i="3" s="1"/>
  <c r="E327" i="3"/>
  <c r="E326" i="3" s="1"/>
  <c r="I327" i="3"/>
  <c r="I326" i="3" s="1"/>
  <c r="M327" i="3"/>
  <c r="M326" i="3" s="1"/>
  <c r="G21" i="3"/>
  <c r="C21" i="3"/>
  <c r="C9" i="3" s="1"/>
  <c r="H426" i="3"/>
  <c r="L434" i="3"/>
  <c r="E442" i="3"/>
  <c r="I442" i="3"/>
  <c r="M442" i="3"/>
  <c r="E450" i="3"/>
  <c r="I450" i="3"/>
  <c r="M450" i="3"/>
  <c r="G459" i="3"/>
  <c r="K459" i="3"/>
  <c r="H459" i="3"/>
  <c r="L459" i="3"/>
  <c r="D470" i="3"/>
  <c r="H470" i="3"/>
  <c r="L470" i="3"/>
  <c r="L486" i="3"/>
  <c r="M486" i="3"/>
  <c r="G519" i="3"/>
  <c r="B17" i="2"/>
  <c r="C132" i="3"/>
  <c r="E158" i="3"/>
  <c r="M426" i="3"/>
  <c r="E434" i="3"/>
  <c r="I434" i="3"/>
  <c r="G478" i="3"/>
  <c r="D494" i="3"/>
  <c r="H494" i="3"/>
  <c r="L494" i="3"/>
  <c r="D502" i="3"/>
  <c r="H502" i="3"/>
  <c r="L502" i="3"/>
  <c r="D510" i="3"/>
  <c r="H510" i="3"/>
  <c r="L510" i="3"/>
  <c r="C420" i="3"/>
  <c r="C426" i="3" s="1"/>
  <c r="C508" i="3"/>
  <c r="K65" i="3"/>
  <c r="L97" i="3"/>
  <c r="G144" i="3"/>
  <c r="G143" i="3" s="1"/>
  <c r="I144" i="3"/>
  <c r="I143" i="3" s="1"/>
  <c r="M144" i="3"/>
  <c r="M143" i="3" s="1"/>
  <c r="D144" i="3"/>
  <c r="D143" i="3" s="1"/>
  <c r="H144" i="3"/>
  <c r="H143" i="3" s="1"/>
  <c r="L144" i="3"/>
  <c r="L143" i="3" s="1"/>
  <c r="G158" i="3"/>
  <c r="K158" i="3"/>
  <c r="K157" i="3" s="1"/>
  <c r="M158" i="3"/>
  <c r="F158" i="3"/>
  <c r="H158" i="3"/>
  <c r="L158" i="3"/>
  <c r="L157" i="3" s="1"/>
  <c r="L216" i="3" s="1"/>
  <c r="F205" i="3"/>
  <c r="F204" i="3" s="1"/>
  <c r="J205" i="3"/>
  <c r="J204" i="3" s="1"/>
  <c r="J216" i="3" s="1"/>
  <c r="C206" i="3"/>
  <c r="C211" i="3"/>
  <c r="G219" i="3"/>
  <c r="K219" i="3"/>
  <c r="C227" i="3"/>
  <c r="D266" i="3"/>
  <c r="D265" i="3" s="1"/>
  <c r="F266" i="3"/>
  <c r="F265" i="3" s="1"/>
  <c r="H266" i="3"/>
  <c r="H265" i="3" s="1"/>
  <c r="J266" i="3"/>
  <c r="J265" i="3" s="1"/>
  <c r="L266" i="3"/>
  <c r="L265" i="3" s="1"/>
  <c r="C267" i="3"/>
  <c r="E266" i="3"/>
  <c r="E265" i="3" s="1"/>
  <c r="I266" i="3"/>
  <c r="I265" i="3" s="1"/>
  <c r="M266" i="3"/>
  <c r="M265" i="3" s="1"/>
  <c r="D291" i="3"/>
  <c r="F291" i="3"/>
  <c r="H291" i="3"/>
  <c r="J291" i="3"/>
  <c r="L291" i="3"/>
  <c r="C292" i="3"/>
  <c r="E291" i="3"/>
  <c r="I291" i="3"/>
  <c r="M291" i="3"/>
  <c r="C315" i="3"/>
  <c r="D327" i="3"/>
  <c r="D326" i="3" s="1"/>
  <c r="H327" i="3"/>
  <c r="H326" i="3" s="1"/>
  <c r="L327" i="3"/>
  <c r="L326" i="3" s="1"/>
  <c r="C114" i="3"/>
  <c r="I108" i="3"/>
  <c r="G108" i="3"/>
  <c r="E108" i="3"/>
  <c r="H97" i="3"/>
  <c r="F97" i="3"/>
  <c r="D97" i="3"/>
  <c r="H65" i="3"/>
  <c r="F65" i="3"/>
  <c r="D65" i="3"/>
  <c r="E65" i="3"/>
  <c r="E53" i="3" s="1"/>
  <c r="C65" i="3"/>
  <c r="H54" i="3"/>
  <c r="F54" i="3"/>
  <c r="D54" i="3"/>
  <c r="H10" i="3"/>
  <c r="F10" i="3"/>
  <c r="D10" i="3"/>
  <c r="D410" i="3"/>
  <c r="F410" i="3"/>
  <c r="H410" i="3"/>
  <c r="J410" i="3"/>
  <c r="L410" i="3"/>
  <c r="C404" i="3"/>
  <c r="C410" i="3" s="1"/>
  <c r="E410" i="3"/>
  <c r="G410" i="3"/>
  <c r="I410" i="3"/>
  <c r="K410" i="3"/>
  <c r="M410" i="3"/>
  <c r="D418" i="3"/>
  <c r="F418" i="3"/>
  <c r="H418" i="3"/>
  <c r="J418" i="3"/>
  <c r="L418" i="3"/>
  <c r="G426" i="3"/>
  <c r="I426" i="3"/>
  <c r="C122" i="3"/>
  <c r="C109" i="3"/>
  <c r="H108" i="3"/>
  <c r="H96" i="3" s="1"/>
  <c r="F108" i="3"/>
  <c r="D108" i="3"/>
  <c r="C98" i="3"/>
  <c r="I97" i="3"/>
  <c r="I96" i="3" s="1"/>
  <c r="G97" i="3"/>
  <c r="E97" i="3"/>
  <c r="E54" i="3"/>
  <c r="H21" i="3"/>
  <c r="F21" i="3"/>
  <c r="D21" i="3"/>
  <c r="I10" i="3"/>
  <c r="G10" i="3"/>
  <c r="E10" i="3"/>
  <c r="D426" i="3"/>
  <c r="L426" i="3"/>
  <c r="C418" i="3"/>
  <c r="I9" i="3"/>
  <c r="J54" i="3"/>
  <c r="L54" i="3"/>
  <c r="L53" i="3" s="1"/>
  <c r="K54" i="3"/>
  <c r="M54" i="3"/>
  <c r="M53" i="3" s="1"/>
  <c r="J108" i="3"/>
  <c r="J96" i="3" s="1"/>
  <c r="L108" i="3"/>
  <c r="C138" i="3"/>
  <c r="C137" i="3" s="1"/>
  <c r="C175" i="3"/>
  <c r="C193" i="3"/>
  <c r="E205" i="3"/>
  <c r="E204" i="3" s="1"/>
  <c r="G205" i="3"/>
  <c r="G204" i="3" s="1"/>
  <c r="I205" i="3"/>
  <c r="I204" i="3" s="1"/>
  <c r="K205" i="3"/>
  <c r="K204" i="3" s="1"/>
  <c r="M205" i="3"/>
  <c r="M204" i="3" s="1"/>
  <c r="D219" i="3"/>
  <c r="F219" i="3"/>
  <c r="H219" i="3"/>
  <c r="J219" i="3"/>
  <c r="L219" i="3"/>
  <c r="L218" i="3" s="1"/>
  <c r="C220" i="3"/>
  <c r="E230" i="3"/>
  <c r="G230" i="3"/>
  <c r="G218" i="3" s="1"/>
  <c r="I230" i="3"/>
  <c r="K230" i="3"/>
  <c r="M230" i="3"/>
  <c r="E280" i="3"/>
  <c r="E279" i="3" s="1"/>
  <c r="G280" i="3"/>
  <c r="I280" i="3"/>
  <c r="K280" i="3"/>
  <c r="M280" i="3"/>
  <c r="M279" i="3" s="1"/>
  <c r="C288" i="3"/>
  <c r="C305" i="3"/>
  <c r="C321" i="3"/>
  <c r="C320" i="3" s="1"/>
  <c r="C333" i="3"/>
  <c r="C327" i="3" s="1"/>
  <c r="C326" i="3" s="1"/>
  <c r="L21" i="3"/>
  <c r="L10" i="3"/>
  <c r="J10" i="3"/>
  <c r="J9" i="3" s="1"/>
  <c r="K10" i="3"/>
  <c r="M21" i="3"/>
  <c r="M9" i="3" s="1"/>
  <c r="K21" i="3"/>
  <c r="J53" i="3"/>
  <c r="E218" i="3" l="1"/>
  <c r="E157" i="3"/>
  <c r="C510" i="3"/>
  <c r="D157" i="3"/>
  <c r="D216" i="3" s="1"/>
  <c r="E399" i="3"/>
  <c r="M399" i="3"/>
  <c r="D218" i="3"/>
  <c r="G9" i="3"/>
  <c r="E338" i="3"/>
  <c r="L96" i="3"/>
  <c r="L155" i="3" s="1"/>
  <c r="E9" i="3"/>
  <c r="C97" i="3"/>
  <c r="M157" i="3"/>
  <c r="M216" i="3" s="1"/>
  <c r="K279" i="3"/>
  <c r="K338" i="3" s="1"/>
  <c r="M218" i="3"/>
  <c r="M277" i="3" s="1"/>
  <c r="E277" i="3"/>
  <c r="H277" i="3"/>
  <c r="J155" i="3"/>
  <c r="K218" i="3"/>
  <c r="K277" i="3" s="1"/>
  <c r="M155" i="3"/>
  <c r="L340" i="3"/>
  <c r="C266" i="3"/>
  <c r="C265" i="3" s="1"/>
  <c r="G157" i="3"/>
  <c r="L9" i="3"/>
  <c r="C280" i="3"/>
  <c r="F157" i="3"/>
  <c r="F216" i="3" s="1"/>
  <c r="K340" i="3"/>
  <c r="K399" i="3" s="1"/>
  <c r="M338" i="3"/>
  <c r="G277" i="3"/>
  <c r="J277" i="3"/>
  <c r="E216" i="3"/>
  <c r="D279" i="3"/>
  <c r="D9" i="3"/>
  <c r="F53" i="3"/>
  <c r="I216" i="3"/>
  <c r="C230" i="3"/>
  <c r="D53" i="3"/>
  <c r="F96" i="3"/>
  <c r="C352" i="3"/>
  <c r="G279" i="3"/>
  <c r="G338" i="3" s="1"/>
  <c r="I218" i="3"/>
  <c r="I277" i="3" s="1"/>
  <c r="K53" i="3"/>
  <c r="H155" i="3"/>
  <c r="I155" i="3"/>
  <c r="H338" i="3"/>
  <c r="K9" i="3"/>
  <c r="F279" i="3"/>
  <c r="F338" i="3" s="1"/>
  <c r="L399" i="3"/>
  <c r="F340" i="3"/>
  <c r="F399" i="3" s="1"/>
  <c r="C219" i="3"/>
  <c r="H9" i="3"/>
  <c r="D338" i="3"/>
  <c r="G216" i="3"/>
  <c r="F9" i="3"/>
  <c r="H53" i="3"/>
  <c r="D96" i="3"/>
  <c r="D155" i="3" s="1"/>
  <c r="K216" i="3"/>
  <c r="J338" i="3"/>
  <c r="H157" i="3"/>
  <c r="H216" i="3" s="1"/>
  <c r="L279" i="3"/>
  <c r="L338" i="3" s="1"/>
  <c r="I399" i="3"/>
  <c r="C169" i="3"/>
  <c r="C108" i="3"/>
  <c r="C205" i="3"/>
  <c r="C204" i="3" s="1"/>
  <c r="C216" i="3" s="1"/>
  <c r="I279" i="3"/>
  <c r="I338" i="3" s="1"/>
  <c r="F218" i="3"/>
  <c r="F277" i="3" s="1"/>
  <c r="G96" i="3"/>
  <c r="G155" i="3" s="1"/>
  <c r="H399" i="3"/>
  <c r="L277" i="3"/>
  <c r="D277" i="3"/>
  <c r="C338" i="3"/>
  <c r="B30" i="2"/>
  <c r="C218" i="3" l="1"/>
  <c r="C277" i="3" s="1"/>
</calcChain>
</file>

<file path=xl/sharedStrings.xml><?xml version="1.0" encoding="utf-8"?>
<sst xmlns="http://schemas.openxmlformats.org/spreadsheetml/2006/main" count="654" uniqueCount="124">
  <si>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</si>
  <si>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</si>
  <si>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</si>
  <si>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</si>
  <si>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</si>
  <si>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</si>
  <si>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</si>
  <si>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</si>
  <si>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</si>
  <si>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Ukupno (po izvorima)</t>
  </si>
  <si>
    <t>Šifra</t>
  </si>
  <si>
    <t>Naziv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</si>
  <si>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</si>
  <si>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</si>
  <si>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</si>
  <si>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</si>
  <si>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</si>
  <si>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</si>
  <si>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</si>
  <si>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</si>
  <si>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</si>
  <si>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</si>
  <si>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Rashodi za nabavu nefinancijske imovine</t>
  </si>
  <si>
    <t>OPĆI DIO</t>
  </si>
  <si>
    <t>PRORAČUNSKI KORISNIK</t>
  </si>
  <si>
    <t>PRIHODI UKUPNO</t>
  </si>
  <si>
    <t>RASHODI UKUPNO</t>
  </si>
  <si>
    <t>PRIHODI OD PRODAJE NEFINANCIJSKE IMOVINE</t>
  </si>
  <si>
    <t>RASHODI ZA NABAVU NEFINANCIJSKE IMOVINE</t>
  </si>
  <si>
    <t>UKUPAN DONOS VIŠKA/MANJKA IZ PRETHODNE(IH) GODINA</t>
  </si>
  <si>
    <t>VIŠAK/MANJAK IZ PRETHODNE(IH) GODINE KOJI ĆE SE POKRITI/RASPOREDITI</t>
  </si>
  <si>
    <t>Ukupno prihodi i primici za 2021.</t>
  </si>
  <si>
    <t>Ukupno prihodi i primici za 2022.</t>
  </si>
  <si>
    <t>xxxx</t>
  </si>
  <si>
    <t>Građevinski objekti</t>
  </si>
  <si>
    <t>Rashodi poslovanja</t>
  </si>
  <si>
    <t>Oznaka                           rač. iz                                      računskog                                         plana</t>
  </si>
  <si>
    <t>PROGRAM</t>
  </si>
  <si>
    <t>NAZIV AKTIVOSTI</t>
  </si>
  <si>
    <t>NAZIV PROJEKTA</t>
  </si>
  <si>
    <t>Rashodi za nabavu proizvedene dugotrajne imovine</t>
  </si>
  <si>
    <t>Opći prihodi i primici       (izvor 011 sredstva MŽ)</t>
  </si>
  <si>
    <t>Vlastiti prihodi (izvor 031 vlastiti prihodi)</t>
  </si>
  <si>
    <t>Prihodi za posebne namjene (izvor 043)</t>
  </si>
  <si>
    <t>Decentralizirana sredstva (izvor 044)</t>
  </si>
  <si>
    <t>Pomoći EU (izvor 051)</t>
  </si>
  <si>
    <t>Ostale pomoći (izvor 052)</t>
  </si>
  <si>
    <t>Donacije (izvor 061)</t>
  </si>
  <si>
    <t>Prihodi od nefinancijske imovine i nadoknade šteta s osnova osiguranja (izvor 071)</t>
  </si>
  <si>
    <t>Namjenski primici od zaduživanja (izvor 081)</t>
  </si>
  <si>
    <t>Axx</t>
  </si>
  <si>
    <t>Kxx</t>
  </si>
  <si>
    <t>2022. (druga razina računskog plana)</t>
  </si>
  <si>
    <t>Plaće za redovan rad</t>
  </si>
  <si>
    <t>Plaće u naravi</t>
  </si>
  <si>
    <t>Plaće za prekovremeni rad</t>
  </si>
  <si>
    <t>Plaće za posebne uvjete rada</t>
  </si>
  <si>
    <t>Doprinosi za mirovinsko osiguranje</t>
  </si>
  <si>
    <t>Doprinosi za obvezno zdravstveno osiguranje</t>
  </si>
  <si>
    <t>Službena putovanja</t>
  </si>
  <si>
    <t>Naknade za prijevoz, rad na terenu i odvojeni život</t>
  </si>
  <si>
    <t>Stručno usavršavanje zaposlenika</t>
  </si>
  <si>
    <t>Ostale naknade troškova zaspolenima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</si>
  <si>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</si>
  <si>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</si>
  <si>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</si>
  <si>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</si>
  <si>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</si>
  <si>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</si>
  <si>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</si>
  <si>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</si>
  <si>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</si>
  <si>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</si>
  <si>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</si>
  <si>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</si>
  <si>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</si>
  <si>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</si>
  <si>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</si>
  <si>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</si>
  <si>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</si>
  <si>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</si>
  <si>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</si>
  <si>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</si>
  <si>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Stambeni objekti</t>
  </si>
  <si>
    <t>Poslovni objekti</t>
  </si>
  <si>
    <t>Ceste, željeznice i ostali prometni objekti</t>
  </si>
  <si>
    <t>Ostali građevinski objekti</t>
  </si>
  <si>
    <t>Pomoći proračunskim korisnicima temeljem prijenosa EU sredstava (izvor-51 asistenti)</t>
  </si>
  <si>
    <t>PRIJEDLOG PLANA ZA 2021. (četvrta razina računskog plana)</t>
  </si>
  <si>
    <t>2021.</t>
  </si>
  <si>
    <t>2023. (druga razina računskog plana)</t>
  </si>
  <si>
    <t>Prijedlog plana 
za 2021.</t>
  </si>
  <si>
    <t>Projekcija plana
za 2022.</t>
  </si>
  <si>
    <t>Projekcija plana 
za 2023.</t>
  </si>
  <si>
    <t>Pomoći proračunskim korisnicima temeljem prijenosa EU sredstava (izvor 051 - asistenti)</t>
  </si>
  <si>
    <t>Ukupno prihodi i primici za 2023.</t>
  </si>
  <si>
    <t>MATERIJALNI I FINANCIJSKI RASHODI</t>
  </si>
  <si>
    <t>RASHODI ZA ZAPOSLENE I OSTALI RASHODI-MZO</t>
  </si>
  <si>
    <t>PROGRAMI ŠKOLSTVA</t>
  </si>
  <si>
    <t>Ostali nespom.rashodi poslov.</t>
  </si>
  <si>
    <t>Reprezentacija</t>
  </si>
  <si>
    <t>Članarine i norme</t>
  </si>
  <si>
    <t>Pristojbe i naknade</t>
  </si>
  <si>
    <t>Ostali nespom.rashodi poslovanja</t>
  </si>
  <si>
    <t>Postrojenja i oprema</t>
  </si>
  <si>
    <t>Uredska oprema i namještaj</t>
  </si>
  <si>
    <t>Sportska i glazbena oprema</t>
  </si>
  <si>
    <t>Knjige, umjetnička djela i ostale izložbene vrijednosti</t>
  </si>
  <si>
    <t>Knjige</t>
  </si>
  <si>
    <t>UKUPNO</t>
  </si>
  <si>
    <t>POMOĆNICI U NASTAVI-ŠKOLE JEDNAKIH MOGUĆNOSTI</t>
  </si>
  <si>
    <t>FEAD-ŠKOLSKI OBROCI</t>
  </si>
  <si>
    <t>ŠKOLSKA SHEMA</t>
  </si>
  <si>
    <t>RASHODI POSLOVANJA</t>
  </si>
  <si>
    <t>E-ŠKOLE</t>
  </si>
  <si>
    <t>PRIJEDLOG PLANA ZA 2023. (druga razina računskog plana)</t>
  </si>
  <si>
    <t>PRIJEDLOG PLANA ZA 2022. (druga razina računskog plana)</t>
  </si>
  <si>
    <t xml:space="preserve">PLAN RASHODA I IZDATAKA </t>
  </si>
  <si>
    <t xml:space="preserve">PLAN PRIHODA I PRIMITAKA </t>
  </si>
  <si>
    <t xml:space="preserve">Ostali nespomenuti financijski rashodi </t>
  </si>
  <si>
    <t>OSNOVNA ŠKOLA SVETI MARTIN NA MURI</t>
  </si>
  <si>
    <r>
      <t xml:space="preserve">PRIJEDLOG FINANCIJSKOG PLANA </t>
    </r>
    <r>
      <rPr>
        <b/>
        <i/>
        <sz val="14"/>
        <color indexed="8"/>
        <rFont val="Arial"/>
        <family val="2"/>
        <charset val="238"/>
      </rPr>
      <t>OSNOVNE ŠKOLE SVETI MARTIN NA MURI</t>
    </r>
    <r>
      <rPr>
        <b/>
        <sz val="14"/>
        <color indexed="8"/>
        <rFont val="Arial"/>
        <family val="2"/>
        <charset val="238"/>
      </rPr>
      <t xml:space="preserve"> ZA 2021.  I                                                                                                                                                PROJEKCIJA PLANA ZA  2022. I 2023. GODINU </t>
    </r>
  </si>
  <si>
    <r>
      <t xml:space="preserve">Napomena: Redak UKUPAN DONOS VIŠKA/MANJKA IZ PRETHODNE(IH) GODINA služi kao informacija i ne uzima se u obzir kod uravnoteženja proračuna, već se proračun uravnotežuje retkom VIŠAK/MANJAK IZ PRETHODNE(IH) GODINE KOJI ĆE SE POKRITI/RASPOREDITI.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Calibri"/>
        <family val="2"/>
        <charset val="238"/>
      </rPr>
      <t>U Svetom Martinu na Muri,24.studenog 2020.                                                                                  ravnateljica (Petra Novinščak)</t>
    </r>
  </si>
  <si>
    <t>U Svetom Martinu na Muri, 30. prosinca 2020.                                                                      ravnateljica (Petra Novinščak)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</si>
</sst>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[$kn-41A]_-;\-* #,##0.00\ [$kn-41A]_-;_-* &quot;-&quot;??\ [$kn-41A]_-;_-@_-"/>
  </numFmts>
  <fonts count="5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40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211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18" borderId="1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1" fontId="19" fillId="0" borderId="11" xfId="0" applyNumberFormat="1" applyFont="1" applyBorder="1" applyAlignment="1">
      <alignment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7" fillId="0" borderId="0" xfId="0" quotePrefix="1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 wrapText="1"/>
    </xf>
    <xf numFmtId="0" fontId="26" fillId="0" borderId="0" xfId="0" quotePrefix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quotePrefix="1" applyNumberFormat="1" applyFont="1" applyFill="1" applyBorder="1" applyAlignment="1" applyProtection="1">
      <alignment horizontal="center" vertical="center"/>
    </xf>
    <xf numFmtId="3" fontId="29" fillId="0" borderId="0" xfId="0" applyNumberFormat="1" applyFont="1" applyFill="1" applyBorder="1" applyAlignment="1" applyProtection="1"/>
    <xf numFmtId="0" fontId="26" fillId="0" borderId="12" xfId="0" quotePrefix="1" applyFont="1" applyBorder="1" applyAlignment="1">
      <alignment horizontal="left" vertical="center" wrapText="1"/>
    </xf>
    <xf numFmtId="0" fontId="26" fillId="0" borderId="12" xfId="0" quotePrefix="1" applyFont="1" applyBorder="1" applyAlignment="1">
      <alignment horizontal="center" vertical="center" wrapText="1"/>
    </xf>
    <xf numFmtId="0" fontId="23" fillId="0" borderId="12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3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3" fillId="0" borderId="0" xfId="0" quotePrefix="1" applyNumberFormat="1" applyFont="1" applyFill="1" applyBorder="1" applyAlignment="1" applyProtection="1">
      <alignment horizontal="left" wrapText="1"/>
    </xf>
    <xf numFmtId="3" fontId="23" fillId="0" borderId="0" xfId="0" applyNumberFormat="1" applyFont="1" applyFill="1" applyBorder="1" applyAlignment="1" applyProtection="1"/>
    <xf numFmtId="0" fontId="30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quotePrefix="1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wrapText="1"/>
    </xf>
    <xf numFmtId="0" fontId="30" fillId="0" borderId="13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center" wrapText="1"/>
    </xf>
    <xf numFmtId="0" fontId="30" fillId="0" borderId="12" xfId="0" quotePrefix="1" applyNumberFormat="1" applyFont="1" applyFill="1" applyBorder="1" applyAlignment="1" applyProtection="1">
      <alignment horizontal="left"/>
    </xf>
    <xf numFmtId="0" fontId="23" fillId="0" borderId="10" xfId="0" applyNumberFormat="1" applyFont="1" applyFill="1" applyBorder="1" applyAlignment="1" applyProtection="1">
      <alignment horizont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right"/>
    </xf>
    <xf numFmtId="3" fontId="30" fillId="0" borderId="10" xfId="0" applyNumberFormat="1" applyFont="1" applyFill="1" applyBorder="1" applyAlignment="1" applyProtection="1">
      <alignment horizontal="right" wrapText="1"/>
    </xf>
    <xf numFmtId="0" fontId="24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5" xfId="0" applyNumberFormat="1" applyFont="1" applyFill="1" applyBorder="1" applyAlignment="1">
      <alignment horizontal="right" vertical="top" wrapText="1"/>
    </xf>
    <xf numFmtId="1" fontId="19" fillId="19" borderId="16" xfId="0" applyNumberFormat="1" applyFont="1" applyFill="1" applyBorder="1" applyAlignment="1">
      <alignment horizontal="left" wrapText="1"/>
    </xf>
    <xf numFmtId="1" fontId="19" fillId="0" borderId="15" xfId="0" applyNumberFormat="1" applyFont="1" applyFill="1" applyBorder="1" applyAlignment="1">
      <alignment horizontal="right" vertical="top" wrapText="1"/>
    </xf>
    <xf numFmtId="1" fontId="19" fillId="0" borderId="16" xfId="0" applyNumberFormat="1" applyFont="1" applyFill="1" applyBorder="1" applyAlignment="1">
      <alignment horizontal="left" wrapText="1"/>
    </xf>
    <xf numFmtId="0" fontId="23" fillId="0" borderId="0" xfId="0" applyFont="1" applyBorder="1" applyAlignment="1">
      <alignment horizontal="center" vertical="center" wrapText="1"/>
    </xf>
    <xf numFmtId="0" fontId="33" fillId="20" borderId="13" xfId="0" applyFont="1" applyFill="1" applyBorder="1" applyAlignment="1">
      <alignment horizontal="left"/>
    </xf>
    <xf numFmtId="3" fontId="30" fillId="20" borderId="10" xfId="0" applyNumberFormat="1" applyFont="1" applyFill="1" applyBorder="1" applyAlignment="1">
      <alignment horizontal="right"/>
    </xf>
    <xf numFmtId="3" fontId="30" fillId="20" borderId="10" xfId="0" applyNumberFormat="1" applyFont="1" applyFill="1" applyBorder="1" applyAlignment="1" applyProtection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3" fontId="30" fillId="21" borderId="13" xfId="0" quotePrefix="1" applyNumberFormat="1" applyFont="1" applyFill="1" applyBorder="1" applyAlignment="1">
      <alignment horizontal="right"/>
    </xf>
    <xf numFmtId="3" fontId="30" fillId="21" borderId="10" xfId="0" applyNumberFormat="1" applyFont="1" applyFill="1" applyBorder="1" applyAlignment="1" applyProtection="1">
      <alignment horizontal="right" wrapText="1"/>
    </xf>
    <xf numFmtId="3" fontId="30" fillId="20" borderId="13" xfId="0" quotePrefix="1" applyNumberFormat="1" applyFont="1" applyFill="1" applyBorder="1" applyAlignment="1">
      <alignment horizontal="right"/>
    </xf>
    <xf numFmtId="3" fontId="31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3" fillId="0" borderId="17" xfId="0" applyNumberFormat="1" applyFont="1" applyFill="1" applyBorder="1" applyAlignment="1" applyProtection="1">
      <alignment horizontal="center"/>
    </xf>
    <xf numFmtId="0" fontId="23" fillId="18" borderId="12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/>
    </xf>
    <xf numFmtId="0" fontId="22" fillId="0" borderId="18" xfId="0" applyNumberFormat="1" applyFont="1" applyFill="1" applyBorder="1" applyAlignment="1" applyProtection="1">
      <alignment horizontal="center"/>
    </xf>
    <xf numFmtId="0" fontId="22" fillId="0" borderId="18" xfId="0" applyNumberFormat="1" applyFont="1" applyFill="1" applyBorder="1" applyAlignment="1" applyProtection="1">
      <alignment wrapText="1"/>
    </xf>
    <xf numFmtId="0" fontId="22" fillId="0" borderId="18" xfId="0" applyNumberFormat="1" applyFont="1" applyFill="1" applyBorder="1" applyAlignment="1" applyProtection="1"/>
    <xf numFmtId="0" fontId="35" fillId="0" borderId="19" xfId="0" applyNumberFormat="1" applyFont="1" applyFill="1" applyBorder="1" applyAlignment="1" applyProtection="1">
      <alignment wrapText="1"/>
    </xf>
    <xf numFmtId="0" fontId="22" fillId="0" borderId="20" xfId="0" applyNumberFormat="1" applyFont="1" applyFill="1" applyBorder="1" applyAlignment="1" applyProtection="1">
      <alignment horizontal="center"/>
    </xf>
    <xf numFmtId="0" fontId="22" fillId="0" borderId="20" xfId="0" applyNumberFormat="1" applyFont="1" applyFill="1" applyBorder="1" applyAlignment="1" applyProtection="1">
      <alignment wrapText="1"/>
    </xf>
    <xf numFmtId="0" fontId="22" fillId="0" borderId="20" xfId="0" applyNumberFormat="1" applyFont="1" applyFill="1" applyBorder="1" applyAlignment="1" applyProtection="1"/>
    <xf numFmtId="0" fontId="23" fillId="0" borderId="20" xfId="0" applyNumberFormat="1" applyFont="1" applyFill="1" applyBorder="1" applyAlignment="1" applyProtection="1">
      <alignment horizontal="left"/>
    </xf>
    <xf numFmtId="0" fontId="23" fillId="0" borderId="20" xfId="0" applyNumberFormat="1" applyFont="1" applyFill="1" applyBorder="1" applyAlignment="1" applyProtection="1">
      <alignment wrapText="1"/>
    </xf>
    <xf numFmtId="0" fontId="23" fillId="0" borderId="20" xfId="0" applyNumberFormat="1" applyFont="1" applyFill="1" applyBorder="1" applyAlignment="1" applyProtection="1"/>
    <xf numFmtId="0" fontId="23" fillId="0" borderId="20" xfId="0" applyNumberFormat="1" applyFont="1" applyFill="1" applyBorder="1" applyAlignment="1" applyProtection="1">
      <alignment horizontal="center"/>
    </xf>
    <xf numFmtId="0" fontId="23" fillId="0" borderId="18" xfId="0" applyNumberFormat="1" applyFont="1" applyFill="1" applyBorder="1" applyAlignment="1" applyProtection="1">
      <alignment horizontal="center"/>
    </xf>
    <xf numFmtId="0" fontId="23" fillId="0" borderId="19" xfId="0" applyNumberFormat="1" applyFont="1" applyFill="1" applyBorder="1" applyAlignment="1" applyProtection="1">
      <alignment horizontal="center"/>
    </xf>
    <xf numFmtId="0" fontId="23" fillId="0" borderId="19" xfId="0" applyNumberFormat="1" applyFont="1" applyFill="1" applyBorder="1" applyAlignment="1" applyProtection="1"/>
    <xf numFmtId="1" fontId="18" fillId="0" borderId="21" xfId="0" applyNumberFormat="1" applyFont="1" applyBorder="1" applyAlignment="1">
      <alignment horizontal="left" wrapText="1"/>
    </xf>
    <xf numFmtId="3" fontId="18" fillId="0" borderId="22" xfId="0" applyNumberFormat="1" applyFont="1" applyBorder="1" applyAlignment="1">
      <alignment horizontal="center" vertical="center" wrapText="1"/>
    </xf>
    <xf numFmtId="3" fontId="18" fillId="0" borderId="23" xfId="0" applyNumberFormat="1" applyFont="1" applyBorder="1"/>
    <xf numFmtId="3" fontId="18" fillId="0" borderId="23" xfId="0" applyNumberFormat="1" applyFont="1" applyBorder="1" applyAlignment="1">
      <alignment horizontal="center" wrapText="1"/>
    </xf>
    <xf numFmtId="3" fontId="18" fillId="0" borderId="23" xfId="0" applyNumberFormat="1" applyFont="1" applyBorder="1" applyAlignment="1">
      <alignment horizontal="center" vertical="center" wrapText="1"/>
    </xf>
    <xf numFmtId="3" fontId="18" fillId="0" borderId="24" xfId="0" applyNumberFormat="1" applyFont="1" applyBorder="1" applyAlignment="1">
      <alignment horizontal="center" vertical="center" wrapText="1"/>
    </xf>
    <xf numFmtId="3" fontId="18" fillId="0" borderId="25" xfId="0" applyNumberFormat="1" applyFont="1" applyBorder="1" applyAlignment="1">
      <alignment horizontal="center" vertical="center" wrapText="1"/>
    </xf>
    <xf numFmtId="1" fontId="18" fillId="0" borderId="26" xfId="0" applyNumberFormat="1" applyFont="1" applyBorder="1" applyAlignment="1">
      <alignment horizontal="left" wrapText="1"/>
    </xf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3" fontId="18" fillId="0" borderId="30" xfId="0" applyNumberFormat="1" applyFont="1" applyBorder="1"/>
    <xf numFmtId="1" fontId="18" fillId="0" borderId="31" xfId="0" applyNumberFormat="1" applyFont="1" applyBorder="1" applyAlignment="1">
      <alignment wrapText="1"/>
    </xf>
    <xf numFmtId="3" fontId="18" fillId="0" borderId="32" xfId="0" applyNumberFormat="1" applyFont="1" applyBorder="1"/>
    <xf numFmtId="3" fontId="18" fillId="0" borderId="33" xfId="0" applyNumberFormat="1" applyFont="1" applyBorder="1"/>
    <xf numFmtId="3" fontId="18" fillId="0" borderId="34" xfId="0" applyNumberFormat="1" applyFont="1" applyBorder="1"/>
    <xf numFmtId="3" fontId="18" fillId="0" borderId="35" xfId="0" applyNumberFormat="1" applyFont="1" applyBorder="1"/>
    <xf numFmtId="1" fontId="18" fillId="0" borderId="36" xfId="0" applyNumberFormat="1" applyFont="1" applyBorder="1" applyAlignment="1">
      <alignment horizontal="left" wrapText="1"/>
    </xf>
    <xf numFmtId="3" fontId="18" fillId="0" borderId="37" xfId="0" applyNumberFormat="1" applyFont="1" applyBorder="1"/>
    <xf numFmtId="3" fontId="18" fillId="0" borderId="38" xfId="0" applyNumberFormat="1" applyFont="1" applyBorder="1"/>
    <xf numFmtId="3" fontId="18" fillId="0" borderId="39" xfId="0" applyNumberFormat="1" applyFont="1" applyBorder="1"/>
    <xf numFmtId="3" fontId="18" fillId="0" borderId="40" xfId="0" applyNumberFormat="1" applyFont="1" applyBorder="1"/>
    <xf numFmtId="1" fontId="19" fillId="0" borderId="41" xfId="0" applyNumberFormat="1" applyFont="1" applyBorder="1" applyAlignment="1">
      <alignment wrapText="1"/>
    </xf>
    <xf numFmtId="0" fontId="23" fillId="18" borderId="42" xfId="0" applyNumberFormat="1" applyFont="1" applyFill="1" applyBorder="1" applyAlignment="1" applyProtection="1">
      <alignment horizontal="center" vertical="center" wrapText="1"/>
    </xf>
    <xf numFmtId="4" fontId="19" fillId="0" borderId="43" xfId="0" applyNumberFormat="1" applyFont="1" applyBorder="1"/>
    <xf numFmtId="4" fontId="19" fillId="0" borderId="44" xfId="0" applyNumberFormat="1" applyFont="1" applyBorder="1"/>
    <xf numFmtId="4" fontId="19" fillId="0" borderId="45" xfId="0" applyNumberFormat="1" applyFont="1" applyBorder="1"/>
    <xf numFmtId="4" fontId="23" fillId="0" borderId="20" xfId="0" applyNumberFormat="1" applyFont="1" applyFill="1" applyBorder="1" applyAlignment="1" applyProtection="1"/>
    <xf numFmtId="4" fontId="22" fillId="0" borderId="20" xfId="0" applyNumberFormat="1" applyFont="1" applyFill="1" applyBorder="1" applyAlignment="1" applyProtection="1"/>
    <xf numFmtId="4" fontId="38" fillId="0" borderId="20" xfId="0" applyNumberFormat="1" applyFont="1" applyFill="1" applyBorder="1" applyAlignment="1" applyProtection="1"/>
    <xf numFmtId="0" fontId="38" fillId="0" borderId="20" xfId="0" applyNumberFormat="1" applyFont="1" applyFill="1" applyBorder="1" applyAlignment="1" applyProtection="1">
      <alignment horizontal="center"/>
    </xf>
    <xf numFmtId="0" fontId="38" fillId="0" borderId="20" xfId="0" applyNumberFormat="1" applyFont="1" applyFill="1" applyBorder="1" applyAlignment="1" applyProtection="1">
      <alignment wrapText="1"/>
    </xf>
    <xf numFmtId="0" fontId="38" fillId="0" borderId="0" xfId="0" applyNumberFormat="1" applyFont="1" applyFill="1" applyBorder="1" applyAlignment="1" applyProtection="1"/>
    <xf numFmtId="0" fontId="23" fillId="0" borderId="20" xfId="0" applyNumberFormat="1" applyFont="1" applyFill="1" applyBorder="1" applyAlignment="1" applyProtection="1">
      <alignment horizontal="center" vertical="center"/>
    </xf>
    <xf numFmtId="0" fontId="39" fillId="0" borderId="20" xfId="0" applyNumberFormat="1" applyFont="1" applyFill="1" applyBorder="1" applyAlignment="1" applyProtection="1">
      <alignment horizontal="center"/>
    </xf>
    <xf numFmtId="0" fontId="39" fillId="0" borderId="20" xfId="0" applyNumberFormat="1" applyFont="1" applyFill="1" applyBorder="1" applyAlignment="1" applyProtection="1">
      <alignment wrapText="1"/>
    </xf>
    <xf numFmtId="164" fontId="22" fillId="0" borderId="20" xfId="0" applyNumberFormat="1" applyFont="1" applyFill="1" applyBorder="1" applyAlignment="1" applyProtection="1"/>
    <xf numFmtId="165" fontId="22" fillId="0" borderId="20" xfId="0" applyNumberFormat="1" applyFont="1" applyFill="1" applyBorder="1" applyAlignment="1" applyProtection="1"/>
    <xf numFmtId="4" fontId="42" fillId="0" borderId="20" xfId="0" applyNumberFormat="1" applyFont="1" applyFill="1" applyBorder="1" applyAlignment="1" applyProtection="1"/>
    <xf numFmtId="2" fontId="22" fillId="0" borderId="20" xfId="0" applyNumberFormat="1" applyFont="1" applyFill="1" applyBorder="1" applyAlignment="1" applyProtection="1"/>
    <xf numFmtId="44" fontId="22" fillId="0" borderId="20" xfId="0" applyNumberFormat="1" applyFont="1" applyFill="1" applyBorder="1" applyAlignment="1" applyProtection="1"/>
    <xf numFmtId="3" fontId="23" fillId="0" borderId="20" xfId="0" applyNumberFormat="1" applyFont="1" applyFill="1" applyBorder="1" applyAlignment="1" applyProtection="1"/>
    <xf numFmtId="3" fontId="22" fillId="0" borderId="20" xfId="0" applyNumberFormat="1" applyFont="1" applyFill="1" applyBorder="1" applyAlignment="1" applyProtection="1"/>
    <xf numFmtId="3" fontId="42" fillId="0" borderId="20" xfId="0" applyNumberFormat="1" applyFont="1" applyFill="1" applyBorder="1" applyAlignment="1" applyProtection="1"/>
    <xf numFmtId="3" fontId="38" fillId="0" borderId="20" xfId="0" applyNumberFormat="1" applyFont="1" applyFill="1" applyBorder="1" applyAlignment="1" applyProtection="1"/>
    <xf numFmtId="0" fontId="22" fillId="0" borderId="20" xfId="0" applyNumberFormat="1" applyFont="1" applyFill="1" applyBorder="1" applyAlignment="1" applyProtection="1">
      <alignment horizontal="center" vertical="center"/>
    </xf>
    <xf numFmtId="0" fontId="23" fillId="22" borderId="20" xfId="0" applyNumberFormat="1" applyFont="1" applyFill="1" applyBorder="1" applyAlignment="1" applyProtection="1">
      <alignment horizontal="left"/>
    </xf>
    <xf numFmtId="0" fontId="23" fillId="22" borderId="20" xfId="0" applyNumberFormat="1" applyFont="1" applyFill="1" applyBorder="1" applyAlignment="1" applyProtection="1">
      <alignment wrapText="1"/>
    </xf>
    <xf numFmtId="3" fontId="23" fillId="22" borderId="20" xfId="0" applyNumberFormat="1" applyFont="1" applyFill="1" applyBorder="1" applyAlignment="1" applyProtection="1"/>
    <xf numFmtId="3" fontId="22" fillId="22" borderId="20" xfId="0" applyNumberFormat="1" applyFont="1" applyFill="1" applyBorder="1" applyAlignment="1" applyProtection="1"/>
    <xf numFmtId="0" fontId="23" fillId="0" borderId="52" xfId="0" applyNumberFormat="1" applyFont="1" applyFill="1" applyBorder="1" applyAlignment="1" applyProtection="1">
      <alignment wrapText="1"/>
    </xf>
    <xf numFmtId="3" fontId="23" fillId="0" borderId="52" xfId="0" applyNumberFormat="1" applyFont="1" applyFill="1" applyBorder="1" applyAlignment="1" applyProtection="1"/>
    <xf numFmtId="3" fontId="43" fillId="0" borderId="20" xfId="0" applyNumberFormat="1" applyFont="1" applyFill="1" applyBorder="1" applyAlignment="1" applyProtection="1"/>
    <xf numFmtId="0" fontId="22" fillId="22" borderId="19" xfId="0" applyNumberFormat="1" applyFont="1" applyFill="1" applyBorder="1" applyAlignment="1" applyProtection="1">
      <alignment horizontal="center"/>
    </xf>
    <xf numFmtId="0" fontId="22" fillId="22" borderId="18" xfId="0" applyNumberFormat="1" applyFont="1" applyFill="1" applyBorder="1" applyAlignment="1" applyProtection="1">
      <alignment horizontal="center"/>
    </xf>
    <xf numFmtId="3" fontId="18" fillId="0" borderId="20" xfId="0" applyNumberFormat="1" applyFont="1" applyFill="1" applyBorder="1" applyAlignment="1" applyProtection="1"/>
    <xf numFmtId="3" fontId="18" fillId="0" borderId="24" xfId="0" applyNumberFormat="1" applyFont="1" applyBorder="1" applyAlignment="1">
      <alignment horizontal="right" vertical="center" wrapText="1"/>
    </xf>
    <xf numFmtId="4" fontId="44" fillId="0" borderId="20" xfId="0" applyNumberFormat="1" applyFont="1" applyFill="1" applyBorder="1" applyAlignment="1" applyProtection="1"/>
    <xf numFmtId="3" fontId="44" fillId="0" borderId="28" xfId="0" applyNumberFormat="1" applyFont="1" applyBorder="1"/>
    <xf numFmtId="0" fontId="45" fillId="0" borderId="20" xfId="0" applyNumberFormat="1" applyFont="1" applyFill="1" applyBorder="1" applyAlignment="1" applyProtection="1">
      <alignment wrapText="1"/>
    </xf>
    <xf numFmtId="4" fontId="45" fillId="0" borderId="20" xfId="0" applyNumberFormat="1" applyFont="1" applyFill="1" applyBorder="1" applyAlignment="1" applyProtection="1"/>
    <xf numFmtId="3" fontId="45" fillId="0" borderId="20" xfId="0" applyNumberFormat="1" applyFont="1" applyFill="1" applyBorder="1" applyAlignment="1" applyProtection="1"/>
    <xf numFmtId="3" fontId="46" fillId="0" borderId="20" xfId="0" applyNumberFormat="1" applyFont="1" applyFill="1" applyBorder="1" applyAlignment="1" applyProtection="1"/>
    <xf numFmtId="3" fontId="47" fillId="0" borderId="20" xfId="0" applyNumberFormat="1" applyFont="1" applyFill="1" applyBorder="1" applyAlignment="1" applyProtection="1"/>
    <xf numFmtId="3" fontId="19" fillId="0" borderId="20" xfId="0" applyNumberFormat="1" applyFont="1" applyFill="1" applyBorder="1" applyAlignment="1" applyProtection="1"/>
    <xf numFmtId="4" fontId="18" fillId="0" borderId="20" xfId="0" applyNumberFormat="1" applyFont="1" applyFill="1" applyBorder="1" applyAlignment="1" applyProtection="1"/>
    <xf numFmtId="4" fontId="19" fillId="0" borderId="2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18" fillId="20" borderId="12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/>
    <xf numFmtId="0" fontId="50" fillId="0" borderId="0" xfId="0" applyNumberFormat="1" applyFont="1" applyFill="1" applyBorder="1" applyAlignment="1" applyProtection="1"/>
    <xf numFmtId="0" fontId="49" fillId="0" borderId="0" xfId="0" applyNumberFormat="1" applyFont="1" applyFill="1" applyBorder="1" applyAlignment="1" applyProtection="1">
      <alignment wrapText="1"/>
    </xf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30" fillId="20" borderId="13" xfId="0" applyNumberFormat="1" applyFont="1" applyFill="1" applyBorder="1" applyAlignment="1" applyProtection="1">
      <alignment horizontal="left" wrapText="1"/>
    </xf>
    <xf numFmtId="0" fontId="30" fillId="20" borderId="12" xfId="0" applyNumberFormat="1" applyFont="1" applyFill="1" applyBorder="1" applyAlignment="1" applyProtection="1">
      <alignment horizontal="left" wrapText="1"/>
    </xf>
    <xf numFmtId="0" fontId="30" fillId="20" borderId="46" xfId="0" applyNumberFormat="1" applyFont="1" applyFill="1" applyBorder="1" applyAlignment="1" applyProtection="1">
      <alignment horizontal="left" wrapText="1"/>
    </xf>
    <xf numFmtId="0" fontId="33" fillId="0" borderId="13" xfId="0" quotePrefix="1" applyFont="1" applyFill="1" applyBorder="1" applyAlignment="1">
      <alignment horizontal="left"/>
    </xf>
    <xf numFmtId="0" fontId="33" fillId="0" borderId="12" xfId="0" quotePrefix="1" applyFont="1" applyFill="1" applyBorder="1" applyAlignment="1">
      <alignment horizontal="left"/>
    </xf>
    <xf numFmtId="0" fontId="33" fillId="0" borderId="46" xfId="0" quotePrefix="1" applyFont="1" applyFill="1" applyBorder="1" applyAlignment="1">
      <alignment horizontal="left"/>
    </xf>
    <xf numFmtId="0" fontId="33" fillId="0" borderId="13" xfId="0" quotePrefix="1" applyFont="1" applyBorder="1" applyAlignment="1">
      <alignment horizontal="left"/>
    </xf>
    <xf numFmtId="0" fontId="33" fillId="0" borderId="12" xfId="0" quotePrefix="1" applyFont="1" applyBorder="1" applyAlignment="1">
      <alignment horizontal="left"/>
    </xf>
    <xf numFmtId="0" fontId="33" fillId="0" borderId="46" xfId="0" quotePrefix="1" applyFont="1" applyBorder="1" applyAlignment="1">
      <alignment horizontal="left"/>
    </xf>
    <xf numFmtId="0" fontId="33" fillId="20" borderId="13" xfId="0" quotePrefix="1" applyNumberFormat="1" applyFont="1" applyFill="1" applyBorder="1" applyAlignment="1" applyProtection="1">
      <alignment horizontal="left" wrapText="1"/>
    </xf>
    <xf numFmtId="0" fontId="33" fillId="20" borderId="12" xfId="0" quotePrefix="1" applyNumberFormat="1" applyFont="1" applyFill="1" applyBorder="1" applyAlignment="1" applyProtection="1">
      <alignment horizontal="left" wrapText="1"/>
    </xf>
    <xf numFmtId="0" fontId="33" fillId="20" borderId="46" xfId="0" quotePrefix="1" applyNumberFormat="1" applyFont="1" applyFill="1" applyBorder="1" applyAlignment="1" applyProtection="1">
      <alignment horizontal="left" wrapText="1"/>
    </xf>
    <xf numFmtId="0" fontId="24" fillId="0" borderId="12" xfId="0" applyNumberFormat="1" applyFont="1" applyFill="1" applyBorder="1" applyAlignment="1" applyProtection="1">
      <alignment horizontal="center" vertical="center" wrapText="1"/>
    </xf>
    <xf numFmtId="0" fontId="30" fillId="21" borderId="13" xfId="0" applyNumberFormat="1" applyFont="1" applyFill="1" applyBorder="1" applyAlignment="1" applyProtection="1">
      <alignment horizontal="left" wrapText="1"/>
    </xf>
    <xf numFmtId="0" fontId="30" fillId="21" borderId="12" xfId="0" applyNumberFormat="1" applyFont="1" applyFill="1" applyBorder="1" applyAlignment="1" applyProtection="1">
      <alignment horizontal="left" wrapText="1"/>
    </xf>
    <xf numFmtId="0" fontId="30" fillId="21" borderId="46" xfId="0" applyNumberFormat="1" applyFont="1" applyFill="1" applyBorder="1" applyAlignment="1" applyProtection="1">
      <alignment horizontal="left" wrapText="1"/>
    </xf>
    <xf numFmtId="0" fontId="33" fillId="0" borderId="13" xfId="0" quotePrefix="1" applyNumberFormat="1" applyFont="1" applyFill="1" applyBorder="1" applyAlignment="1" applyProtection="1">
      <alignment horizontal="left" wrapText="1"/>
    </xf>
    <xf numFmtId="0" fontId="33" fillId="0" borderId="12" xfId="0" quotePrefix="1" applyNumberFormat="1" applyFont="1" applyFill="1" applyBorder="1" applyAlignment="1" applyProtection="1">
      <alignment horizontal="left" wrapText="1"/>
    </xf>
    <xf numFmtId="0" fontId="33" fillId="0" borderId="46" xfId="0" quotePrefix="1" applyNumberFormat="1" applyFont="1" applyFill="1" applyBorder="1" applyAlignment="1" applyProtection="1">
      <alignment horizontal="left" wrapText="1"/>
    </xf>
    <xf numFmtId="0" fontId="0" fillId="0" borderId="0" xfId="0" applyNumberFormat="1" applyFill="1" applyBorder="1" applyAlignment="1" applyProtection="1"/>
    <xf numFmtId="0" fontId="24" fillId="0" borderId="12" xfId="0" quotePrefix="1" applyNumberFormat="1" applyFont="1" applyFill="1" applyBorder="1" applyAlignment="1" applyProtection="1">
      <alignment horizontal="center" vertical="center" wrapText="1"/>
    </xf>
    <xf numFmtId="0" fontId="33" fillId="0" borderId="13" xfId="0" applyNumberFormat="1" applyFont="1" applyFill="1" applyBorder="1" applyAlignment="1" applyProtection="1">
      <alignment horizontal="left" wrapText="1"/>
    </xf>
    <xf numFmtId="0" fontId="33" fillId="0" borderId="12" xfId="0" applyNumberFormat="1" applyFont="1" applyFill="1" applyBorder="1" applyAlignment="1" applyProtection="1">
      <alignment horizontal="left" wrapText="1"/>
    </xf>
    <xf numFmtId="0" fontId="33" fillId="0" borderId="46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33" fillId="20" borderId="13" xfId="0" applyNumberFormat="1" applyFont="1" applyFill="1" applyBorder="1" applyAlignment="1" applyProtection="1">
      <alignment horizontal="left" wrapText="1"/>
    </xf>
    <xf numFmtId="0" fontId="33" fillId="20" borderId="12" xfId="0" applyNumberFormat="1" applyFont="1" applyFill="1" applyBorder="1" applyAlignment="1" applyProtection="1">
      <alignment horizontal="left" wrapText="1"/>
    </xf>
    <xf numFmtId="0" fontId="33" fillId="20" borderId="46" xfId="0" applyNumberFormat="1" applyFont="1" applyFill="1" applyBorder="1" applyAlignment="1" applyProtection="1">
      <alignment horizontal="left" wrapText="1"/>
    </xf>
    <xf numFmtId="0" fontId="24" fillId="0" borderId="17" xfId="0" quotePrefix="1" applyNumberFormat="1" applyFont="1" applyFill="1" applyBorder="1" applyAlignment="1" applyProtection="1">
      <alignment horizontal="left" wrapText="1"/>
    </xf>
    <xf numFmtId="0" fontId="31" fillId="0" borderId="17" xfId="0" applyNumberFormat="1" applyFont="1" applyFill="1" applyBorder="1" applyAlignment="1" applyProtection="1">
      <alignment wrapText="1"/>
    </xf>
    <xf numFmtId="0" fontId="33" fillId="0" borderId="41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0" fillId="0" borderId="47" xfId="0" applyNumberFormat="1" applyFill="1" applyBorder="1" applyAlignment="1" applyProtection="1"/>
    <xf numFmtId="0" fontId="0" fillId="0" borderId="48" xfId="0" applyNumberFormat="1" applyFill="1" applyBorder="1" applyAlignment="1" applyProtection="1"/>
    <xf numFmtId="4" fontId="19" fillId="0" borderId="49" xfId="0" applyNumberFormat="1" applyFont="1" applyBorder="1" applyAlignment="1">
      <alignment horizontal="center"/>
    </xf>
    <xf numFmtId="4" fontId="19" fillId="0" borderId="50" xfId="0" applyNumberFormat="1" applyFont="1" applyBorder="1" applyAlignment="1">
      <alignment horizontal="center"/>
    </xf>
    <xf numFmtId="4" fontId="0" fillId="0" borderId="50" xfId="0" applyNumberFormat="1" applyFill="1" applyBorder="1" applyAlignment="1" applyProtection="1"/>
    <xf numFmtId="4" fontId="0" fillId="0" borderId="51" xfId="0" applyNumberFormat="1" applyFill="1" applyBorder="1" applyAlignment="1" applyProtection="1"/>
    <xf numFmtId="0" fontId="24" fillId="0" borderId="0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555625</xdr:colOff>
      <xdr:row>29</xdr:row>
      <xdr:rowOff>142875</xdr:rowOff>
    </xdr:from>
    <xdr:ext cx="184731" cy="264560"/>
    <xdr:sp macro="" textlink="">
      <xdr:nvSpPr>
        <xdr:cNvPr id="3" name="TekstniOkvir 2"/>
        <xdr:cNvSpPr txBox="1"/>
      </xdr:nvSpPr>
      <xdr:spPr>
        <a:xfrm>
          <a:off x="7040563" y="863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890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891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19050</xdr:rowOff>
    </xdr:from>
    <xdr:to>
      <xdr:col>1</xdr:col>
      <xdr:colOff>0</xdr:colOff>
      <xdr:row>20</xdr:row>
      <xdr:rowOff>0</xdr:rowOff>
    </xdr:to>
    <xdr:sp macro="" textlink="">
      <xdr:nvSpPr>
        <xdr:cNvPr id="2892" name="Line 1"/>
        <xdr:cNvSpPr>
          <a:spLocks noChangeShapeType="1"/>
        </xdr:cNvSpPr>
      </xdr:nvSpPr>
      <xdr:spPr bwMode="auto">
        <a:xfrm>
          <a:off x="19050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19050</xdr:rowOff>
    </xdr:from>
    <xdr:to>
      <xdr:col>0</xdr:col>
      <xdr:colOff>1057275</xdr:colOff>
      <xdr:row>20</xdr:row>
      <xdr:rowOff>0</xdr:rowOff>
    </xdr:to>
    <xdr:sp macro="" textlink="">
      <xdr:nvSpPr>
        <xdr:cNvPr id="2893" name="Line 2"/>
        <xdr:cNvSpPr>
          <a:spLocks noChangeShapeType="1"/>
        </xdr:cNvSpPr>
      </xdr:nvSpPr>
      <xdr:spPr bwMode="auto">
        <a:xfrm>
          <a:off x="9525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31</xdr:row>
      <xdr:rowOff>19050</xdr:rowOff>
    </xdr:from>
    <xdr:to>
      <xdr:col>1</xdr:col>
      <xdr:colOff>0</xdr:colOff>
      <xdr:row>33</xdr:row>
      <xdr:rowOff>0</xdr:rowOff>
    </xdr:to>
    <xdr:sp macro="" textlink="">
      <xdr:nvSpPr>
        <xdr:cNvPr id="2894" name="Line 1"/>
        <xdr:cNvSpPr>
          <a:spLocks noChangeShapeType="1"/>
        </xdr:cNvSpPr>
      </xdr:nvSpPr>
      <xdr:spPr bwMode="auto">
        <a:xfrm>
          <a:off x="19050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1057275</xdr:colOff>
      <xdr:row>33</xdr:row>
      <xdr:rowOff>0</xdr:rowOff>
    </xdr:to>
    <xdr:sp macro="" textlink="">
      <xdr:nvSpPr>
        <xdr:cNvPr id="2895" name="Line 2"/>
        <xdr:cNvSpPr>
          <a:spLocks noChangeShapeType="1"/>
        </xdr:cNvSpPr>
      </xdr:nvSpPr>
      <xdr:spPr bwMode="auto">
        <a:xfrm>
          <a:off x="9525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7"/>
  <sheetViews>
    <sheetView tabSelected="1" view="pageBreakPreview" zoomScaleNormal="100" zoomScaleSheetLayoutView="100" workbookViewId="0">
      <selection activeCell="H36" sqref="H36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60" customWidth="1"/>
    <col min="5" max="5" width="44.7109375" style="3" customWidth="1"/>
    <col min="6" max="6" width="15.85546875" style="3" bestFit="1" customWidth="1"/>
    <col min="7" max="7" width="17.28515625" style="3" customWidth="1"/>
    <col min="8" max="8" width="16.7109375" style="3" customWidth="1"/>
    <col min="9" max="9" width="11.42578125" style="3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0" ht="15" x14ac:dyDescent="0.25">
      <c r="A2" s="194"/>
      <c r="B2" s="194"/>
      <c r="C2" s="194"/>
      <c r="D2" s="194"/>
      <c r="E2" s="194"/>
      <c r="F2" s="194"/>
      <c r="G2" s="194"/>
      <c r="H2" s="194"/>
    </row>
    <row r="3" spans="1:10" ht="48" customHeight="1" x14ac:dyDescent="0.2">
      <c r="A3" s="195" t="s">
        <v>121</v>
      </c>
      <c r="B3" s="195"/>
      <c r="C3" s="195"/>
      <c r="D3" s="195"/>
      <c r="E3" s="195"/>
      <c r="F3" s="195"/>
      <c r="G3" s="195"/>
      <c r="H3" s="195"/>
    </row>
    <row r="4" spans="1:10" s="47" customFormat="1" ht="26.25" customHeight="1" x14ac:dyDescent="0.2">
      <c r="A4" s="195" t="s">
        <v>23</v>
      </c>
      <c r="B4" s="195"/>
      <c r="C4" s="195"/>
      <c r="D4" s="195"/>
      <c r="E4" s="195"/>
      <c r="F4" s="195"/>
      <c r="G4" s="196"/>
      <c r="H4" s="196"/>
    </row>
    <row r="5" spans="1:10" ht="15.75" customHeight="1" x14ac:dyDescent="0.25">
      <c r="A5" s="48"/>
      <c r="B5" s="49"/>
      <c r="C5" s="49"/>
      <c r="D5" s="49"/>
      <c r="E5" s="49"/>
      <c r="F5" s="162"/>
      <c r="G5" s="162"/>
      <c r="H5" s="162"/>
    </row>
    <row r="6" spans="1:10" ht="27.75" customHeight="1" x14ac:dyDescent="0.25">
      <c r="A6" s="50"/>
      <c r="B6" s="51"/>
      <c r="C6" s="51"/>
      <c r="D6" s="52"/>
      <c r="E6" s="53"/>
      <c r="F6" s="54" t="s">
        <v>91</v>
      </c>
      <c r="G6" s="54" t="s">
        <v>92</v>
      </c>
      <c r="H6" s="55" t="s">
        <v>93</v>
      </c>
      <c r="I6" s="56"/>
    </row>
    <row r="7" spans="1:10" ht="27.75" customHeight="1" x14ac:dyDescent="0.25">
      <c r="A7" s="197" t="s">
        <v>25</v>
      </c>
      <c r="B7" s="198"/>
      <c r="C7" s="198"/>
      <c r="D7" s="198"/>
      <c r="E7" s="199"/>
      <c r="F7" s="69">
        <f>+F8+F9</f>
        <v>3975179</v>
      </c>
      <c r="G7" s="69">
        <f>+G8+G9</f>
        <v>3923100</v>
      </c>
      <c r="H7" s="69">
        <v>3960000</v>
      </c>
      <c r="I7" s="67"/>
    </row>
    <row r="8" spans="1:10" ht="22.5" customHeight="1" x14ac:dyDescent="0.25">
      <c r="A8" s="191" t="s">
        <v>0</v>
      </c>
      <c r="B8" s="192"/>
      <c r="C8" s="192"/>
      <c r="D8" s="192"/>
      <c r="E8" s="193"/>
      <c r="F8" s="71">
        <f>SUM('PLAN PRIHODA'!B16+'PLAN PRIHODA'!C16+'PLAN PRIHODA'!D16+'PLAN PRIHODA'!E16+'PLAN PRIHODA'!F16+'PLAN PRIHODA'!G16+'PLAN PRIHODA'!H16+'PLAN PRIHODA'!I16)</f>
        <v>3975179</v>
      </c>
      <c r="G8" s="71">
        <f>SUM('PLAN PRIHODA'!B29+'PLAN PRIHODA'!C29+'PLAN PRIHODA'!D29+'PLAN PRIHODA'!E29+'PLAN PRIHODA'!F29+'PLAN PRIHODA'!G29+'PLAN PRIHODA'!H29+'PLAN PRIHODA'!I29)</f>
        <v>3923100</v>
      </c>
      <c r="H8" s="71">
        <v>3914700</v>
      </c>
    </row>
    <row r="9" spans="1:10" ht="22.5" customHeight="1" x14ac:dyDescent="0.25">
      <c r="A9" s="173" t="s">
        <v>27</v>
      </c>
      <c r="B9" s="174"/>
      <c r="C9" s="174"/>
      <c r="D9" s="174"/>
      <c r="E9" s="175"/>
      <c r="F9" s="71">
        <v>0</v>
      </c>
      <c r="G9" s="71">
        <v>0</v>
      </c>
      <c r="H9" s="71">
        <f>SUM('PLAN PRIHODA'!L16)</f>
        <v>0</v>
      </c>
    </row>
    <row r="10" spans="1:10" ht="22.5" customHeight="1" x14ac:dyDescent="0.25">
      <c r="A10" s="68" t="s">
        <v>26</v>
      </c>
      <c r="B10" s="163"/>
      <c r="C10" s="163"/>
      <c r="D10" s="163"/>
      <c r="E10" s="163"/>
      <c r="F10" s="69">
        <v>3975808</v>
      </c>
      <c r="G10" s="69">
        <v>3923100</v>
      </c>
      <c r="H10" s="69">
        <v>3960000</v>
      </c>
    </row>
    <row r="11" spans="1:10" ht="22.5" customHeight="1" x14ac:dyDescent="0.25">
      <c r="A11" s="186" t="s">
        <v>1</v>
      </c>
      <c r="B11" s="187"/>
      <c r="C11" s="187"/>
      <c r="D11" s="187"/>
      <c r="E11" s="188"/>
      <c r="F11" s="71">
        <v>3941808</v>
      </c>
      <c r="G11" s="71">
        <v>3904100</v>
      </c>
      <c r="H11" s="71">
        <v>3895700</v>
      </c>
      <c r="I11" s="37"/>
      <c r="J11" s="37"/>
    </row>
    <row r="12" spans="1:10" ht="22.5" customHeight="1" x14ac:dyDescent="0.25">
      <c r="A12" s="176" t="s">
        <v>28</v>
      </c>
      <c r="B12" s="177"/>
      <c r="C12" s="177"/>
      <c r="D12" s="177"/>
      <c r="E12" s="178"/>
      <c r="F12" s="57">
        <v>34000</v>
      </c>
      <c r="G12" s="57">
        <v>19000</v>
      </c>
      <c r="H12" s="58">
        <v>19000</v>
      </c>
      <c r="I12" s="37"/>
      <c r="J12" s="37"/>
    </row>
    <row r="13" spans="1:10" ht="22.5" customHeight="1" x14ac:dyDescent="0.25">
      <c r="A13" s="179" t="s">
        <v>2</v>
      </c>
      <c r="B13" s="180"/>
      <c r="C13" s="180"/>
      <c r="D13" s="180"/>
      <c r="E13" s="181"/>
      <c r="F13" s="70">
        <f>+F7-F10</f>
        <v>-629</v>
      </c>
      <c r="G13" s="70">
        <v>0</v>
      </c>
      <c r="H13" s="70">
        <f>+H7-H10</f>
        <v>0</v>
      </c>
      <c r="J13" s="37"/>
    </row>
    <row r="14" spans="1:10" ht="25.5" customHeight="1" x14ac:dyDescent="0.2">
      <c r="A14" s="182"/>
      <c r="B14" s="182"/>
      <c r="C14" s="182"/>
      <c r="D14" s="182"/>
      <c r="E14" s="182"/>
      <c r="F14" s="182"/>
      <c r="G14" s="182"/>
      <c r="H14" s="182"/>
    </row>
    <row r="15" spans="1:10" ht="27.75" customHeight="1" x14ac:dyDescent="0.25">
      <c r="A15" s="50"/>
      <c r="B15" s="51"/>
      <c r="C15" s="51"/>
      <c r="D15" s="52"/>
      <c r="E15" s="53"/>
      <c r="F15" s="54" t="s">
        <v>91</v>
      </c>
      <c r="G15" s="54" t="s">
        <v>92</v>
      </c>
      <c r="H15" s="55" t="s">
        <v>93</v>
      </c>
      <c r="J15" s="37"/>
    </row>
    <row r="16" spans="1:10" ht="30.75" customHeight="1" x14ac:dyDescent="0.25">
      <c r="A16" s="183" t="s">
        <v>29</v>
      </c>
      <c r="B16" s="184"/>
      <c r="C16" s="184"/>
      <c r="D16" s="184"/>
      <c r="E16" s="185"/>
      <c r="F16" s="72">
        <v>629</v>
      </c>
      <c r="G16" s="72"/>
      <c r="H16" s="73"/>
      <c r="J16" s="37"/>
    </row>
    <row r="17" spans="1:11" ht="34.5" customHeight="1" x14ac:dyDescent="0.25">
      <c r="A17" s="170" t="s">
        <v>30</v>
      </c>
      <c r="B17" s="171"/>
      <c r="C17" s="171"/>
      <c r="D17" s="171"/>
      <c r="E17" s="172"/>
      <c r="F17" s="74">
        <v>629</v>
      </c>
      <c r="G17" s="74"/>
      <c r="H17" s="70"/>
      <c r="J17" s="37"/>
    </row>
    <row r="18" spans="1:11" s="42" customFormat="1" ht="25.5" customHeight="1" x14ac:dyDescent="0.25">
      <c r="A18" s="190"/>
      <c r="B18" s="190"/>
      <c r="C18" s="190"/>
      <c r="D18" s="190"/>
      <c r="E18" s="190"/>
      <c r="F18" s="190"/>
      <c r="G18" s="190"/>
      <c r="H18" s="190"/>
      <c r="J18" s="75"/>
    </row>
    <row r="19" spans="1:11" s="42" customFormat="1" ht="27.75" customHeight="1" x14ac:dyDescent="0.25">
      <c r="A19" s="50"/>
      <c r="B19" s="51"/>
      <c r="C19" s="51"/>
      <c r="D19" s="52"/>
      <c r="E19" s="53"/>
      <c r="F19" s="54" t="s">
        <v>91</v>
      </c>
      <c r="G19" s="54" t="s">
        <v>92</v>
      </c>
      <c r="H19" s="55" t="s">
        <v>93</v>
      </c>
      <c r="J19" s="75"/>
      <c r="K19" s="75"/>
    </row>
    <row r="20" spans="1:11" s="42" customFormat="1" ht="22.5" customHeight="1" x14ac:dyDescent="0.25">
      <c r="A20" s="191" t="s">
        <v>3</v>
      </c>
      <c r="B20" s="192"/>
      <c r="C20" s="192"/>
      <c r="D20" s="192"/>
      <c r="E20" s="193"/>
      <c r="F20" s="57">
        <f>SUM('PLAN PRIHODA'!K16)</f>
        <v>0</v>
      </c>
      <c r="G20" s="57">
        <f>SUM('PLAN PRIHODA'!K29)</f>
        <v>0</v>
      </c>
      <c r="H20" s="57">
        <f>SUM('PLAN PRIHODA'!K42)</f>
        <v>0</v>
      </c>
      <c r="J20" s="75"/>
    </row>
    <row r="21" spans="1:11" s="42" customFormat="1" ht="23.25" customHeight="1" x14ac:dyDescent="0.25">
      <c r="A21" s="191" t="s">
        <v>4</v>
      </c>
      <c r="B21" s="192"/>
      <c r="C21" s="192"/>
      <c r="D21" s="192"/>
      <c r="E21" s="193"/>
      <c r="F21" s="57">
        <f>SUM('PLAN RASHODA I IZDATAKA'!C81)</f>
        <v>0</v>
      </c>
      <c r="G21" s="57">
        <f>SUM('PLAN RASHODA I IZDATAKA'!C112)</f>
        <v>0</v>
      </c>
      <c r="H21" s="57">
        <v>0</v>
      </c>
    </row>
    <row r="22" spans="1:11" s="42" customFormat="1" ht="22.5" customHeight="1" x14ac:dyDescent="0.25">
      <c r="A22" s="179" t="s">
        <v>5</v>
      </c>
      <c r="B22" s="180"/>
      <c r="C22" s="180"/>
      <c r="D22" s="180"/>
      <c r="E22" s="181"/>
      <c r="F22" s="69">
        <f>F20-F21</f>
        <v>0</v>
      </c>
      <c r="G22" s="69">
        <f>G20-G21</f>
        <v>0</v>
      </c>
      <c r="H22" s="69">
        <f>H20-H21</f>
        <v>0</v>
      </c>
      <c r="J22" s="76"/>
      <c r="K22" s="75"/>
    </row>
    <row r="23" spans="1:11" s="42" customFormat="1" ht="25.5" customHeight="1" x14ac:dyDescent="0.25">
      <c r="A23" s="190">
        <v>0</v>
      </c>
      <c r="B23" s="190"/>
      <c r="C23" s="190"/>
      <c r="D23" s="190"/>
      <c r="E23" s="190"/>
      <c r="F23" s="190"/>
      <c r="G23" s="190"/>
      <c r="H23" s="190"/>
    </row>
    <row r="24" spans="1:11" s="42" customFormat="1" ht="22.5" customHeight="1" x14ac:dyDescent="0.25">
      <c r="A24" s="186" t="s">
        <v>6</v>
      </c>
      <c r="B24" s="187"/>
      <c r="C24" s="187"/>
      <c r="D24" s="187"/>
      <c r="E24" s="188"/>
      <c r="F24" s="57">
        <v>0</v>
      </c>
      <c r="G24" s="57">
        <f>IF((G13+G17+G22)&lt;&gt;0,"NESLAGANJE ZBROJA",(G13+G17+G22))</f>
        <v>0</v>
      </c>
      <c r="H24" s="57">
        <v>0</v>
      </c>
    </row>
    <row r="25" spans="1:11" s="42" customFormat="1" ht="18" customHeight="1" x14ac:dyDescent="0.25">
      <c r="A25" s="59"/>
      <c r="B25" s="49"/>
      <c r="C25" s="49"/>
      <c r="D25" s="49"/>
      <c r="E25" s="49"/>
    </row>
    <row r="26" spans="1:11" ht="42" customHeight="1" x14ac:dyDescent="0.2">
      <c r="A26" s="168" t="s">
        <v>122</v>
      </c>
      <c r="B26" s="189"/>
      <c r="C26" s="189"/>
      <c r="D26" s="189"/>
      <c r="E26" s="189"/>
      <c r="F26" s="189"/>
      <c r="G26" s="189"/>
      <c r="H26" s="189"/>
    </row>
    <row r="27" spans="1:11" s="162" customFormat="1" ht="17.25" customHeight="1" x14ac:dyDescent="0.25">
      <c r="A27" s="164"/>
      <c r="B27" s="166" t="s">
        <v>123</v>
      </c>
      <c r="C27" s="165"/>
      <c r="D27" s="165"/>
      <c r="E27" s="165"/>
      <c r="F27" s="165"/>
      <c r="G27" s="165"/>
      <c r="H27" s="165"/>
    </row>
    <row r="28" spans="1:11" s="162" customFormat="1" ht="15" customHeight="1" x14ac:dyDescent="0.25">
      <c r="A28" s="164"/>
      <c r="B28" s="165"/>
      <c r="C28" s="165"/>
      <c r="D28" s="165"/>
      <c r="E28" s="165"/>
      <c r="F28" s="165"/>
      <c r="G28" s="165"/>
      <c r="H28" s="165"/>
    </row>
    <row r="29" spans="1:11" ht="13.5" customHeight="1" x14ac:dyDescent="0.2">
      <c r="A29" s="167"/>
      <c r="B29" s="167"/>
      <c r="C29" s="167"/>
      <c r="D29" s="167"/>
      <c r="E29" s="167"/>
      <c r="F29" s="167"/>
      <c r="G29" s="167"/>
      <c r="H29" s="167"/>
    </row>
    <row r="30" spans="1:11" ht="13.5" customHeight="1" x14ac:dyDescent="0.25">
      <c r="A30" s="168"/>
      <c r="B30" s="168"/>
      <c r="C30" s="168"/>
      <c r="D30" s="168"/>
      <c r="E30" s="168"/>
      <c r="F30" s="168"/>
      <c r="G30" s="168"/>
      <c r="H30" s="168"/>
    </row>
    <row r="31" spans="1:11" ht="15" x14ac:dyDescent="0.25">
      <c r="A31" s="168"/>
      <c r="B31" s="169"/>
      <c r="C31" s="169"/>
      <c r="D31" s="169"/>
      <c r="E31" s="169"/>
      <c r="F31" s="169"/>
      <c r="G31" s="169"/>
      <c r="H31" s="169"/>
    </row>
    <row r="33" spans="5:8" x14ac:dyDescent="0.2">
      <c r="F33" s="37"/>
      <c r="G33" s="37"/>
      <c r="H33" s="37"/>
    </row>
    <row r="34" spans="5:8" x14ac:dyDescent="0.2">
      <c r="F34" s="37"/>
      <c r="G34" s="37"/>
      <c r="H34" s="37"/>
    </row>
    <row r="35" spans="5:8" x14ac:dyDescent="0.2">
      <c r="E35" s="77"/>
      <c r="F35" s="39"/>
      <c r="G35" s="39"/>
      <c r="H35" s="39"/>
    </row>
    <row r="36" spans="5:8" x14ac:dyDescent="0.2">
      <c r="E36" s="77"/>
      <c r="F36" s="37"/>
      <c r="G36" s="37"/>
      <c r="H36" s="37"/>
    </row>
    <row r="37" spans="5:8" x14ac:dyDescent="0.2">
      <c r="E37" s="77"/>
      <c r="F37" s="37"/>
      <c r="G37" s="37"/>
      <c r="H37" s="37"/>
    </row>
    <row r="38" spans="5:8" x14ac:dyDescent="0.2">
      <c r="E38" s="77"/>
      <c r="F38" s="37"/>
      <c r="G38" s="37"/>
      <c r="H38" s="37"/>
    </row>
    <row r="39" spans="5:8" x14ac:dyDescent="0.2">
      <c r="E39" s="77"/>
      <c r="F39" s="37"/>
      <c r="G39" s="37"/>
      <c r="H39" s="37"/>
    </row>
    <row r="40" spans="5:8" x14ac:dyDescent="0.2">
      <c r="E40" s="77"/>
    </row>
    <row r="45" spans="5:8" x14ac:dyDescent="0.2">
      <c r="F45" s="37"/>
    </row>
    <row r="46" spans="5:8" x14ac:dyDescent="0.2">
      <c r="F46" s="37"/>
    </row>
    <row r="47" spans="5:8" x14ac:dyDescent="0.2">
      <c r="F47" s="37"/>
    </row>
  </sheetData>
  <mergeCells count="22">
    <mergeCell ref="A24:E24"/>
    <mergeCell ref="A2:H2"/>
    <mergeCell ref="A3:H3"/>
    <mergeCell ref="A4:H4"/>
    <mergeCell ref="A7:E7"/>
    <mergeCell ref="A8:E8"/>
    <mergeCell ref="A29:H29"/>
    <mergeCell ref="A30:H30"/>
    <mergeCell ref="A31:H31"/>
    <mergeCell ref="A17:E17"/>
    <mergeCell ref="A9:E9"/>
    <mergeCell ref="A12:E12"/>
    <mergeCell ref="A13:E13"/>
    <mergeCell ref="A14:H14"/>
    <mergeCell ref="A16:E16"/>
    <mergeCell ref="A11:E11"/>
    <mergeCell ref="A26:H26"/>
    <mergeCell ref="A18:H18"/>
    <mergeCell ref="A20:E20"/>
    <mergeCell ref="A21:E21"/>
    <mergeCell ref="A22:E22"/>
    <mergeCell ref="A23:H23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view="pageBreakPreview" zoomScale="120" zoomScaleNormal="100" zoomScaleSheetLayoutView="120" workbookViewId="0">
      <selection activeCell="C49" sqref="C49"/>
    </sheetView>
  </sheetViews>
  <sheetFormatPr defaultColWidth="11.42578125" defaultRowHeight="12.75" x14ac:dyDescent="0.2"/>
  <cols>
    <col min="1" max="1" width="16" style="12" customWidth="1"/>
    <col min="2" max="3" width="17.5703125" style="12" customWidth="1"/>
    <col min="4" max="4" width="17.5703125" style="43" customWidth="1"/>
    <col min="5" max="8" width="17.5703125" style="3" customWidth="1"/>
    <col min="9" max="9" width="15.42578125" style="3" customWidth="1"/>
    <col min="10" max="10" width="14.28515625" style="3" customWidth="1"/>
    <col min="11" max="11" width="12.7109375" style="3" customWidth="1"/>
    <col min="12" max="16384" width="11.42578125" style="3"/>
  </cols>
  <sheetData>
    <row r="1" spans="1:11" ht="24" customHeight="1" x14ac:dyDescent="0.2">
      <c r="A1" s="195" t="s">
        <v>118</v>
      </c>
      <c r="B1" s="195"/>
      <c r="C1" s="195"/>
      <c r="D1" s="195"/>
      <c r="E1" s="195"/>
      <c r="F1" s="195"/>
      <c r="G1" s="195"/>
      <c r="H1" s="195"/>
      <c r="I1" s="189"/>
      <c r="J1" s="189"/>
      <c r="K1" s="189"/>
    </row>
    <row r="2" spans="1:11" s="1" customFormat="1" ht="13.5" thickBot="1" x14ac:dyDescent="0.25">
      <c r="A2" s="8"/>
      <c r="H2" s="9"/>
      <c r="K2" s="9" t="s">
        <v>7</v>
      </c>
    </row>
    <row r="3" spans="1:11" s="1" customFormat="1" ht="26.25" customHeight="1" thickBot="1" x14ac:dyDescent="0.25">
      <c r="A3" s="63" t="s">
        <v>8</v>
      </c>
      <c r="B3" s="202" t="s">
        <v>89</v>
      </c>
      <c r="C3" s="203"/>
      <c r="D3" s="203"/>
      <c r="E3" s="203"/>
      <c r="F3" s="203"/>
      <c r="G3" s="203"/>
      <c r="H3" s="203"/>
      <c r="I3" s="204"/>
      <c r="J3" s="204"/>
      <c r="K3" s="205"/>
    </row>
    <row r="4" spans="1:11" s="1" customFormat="1" ht="90" thickBot="1" x14ac:dyDescent="0.25">
      <c r="A4" s="64" t="s">
        <v>36</v>
      </c>
      <c r="B4" s="118" t="s">
        <v>41</v>
      </c>
      <c r="C4" s="118" t="s">
        <v>42</v>
      </c>
      <c r="D4" s="118" t="s">
        <v>43</v>
      </c>
      <c r="E4" s="118" t="s">
        <v>44</v>
      </c>
      <c r="F4" s="118" t="s">
        <v>45</v>
      </c>
      <c r="G4" s="118" t="s">
        <v>46</v>
      </c>
      <c r="H4" s="118" t="s">
        <v>94</v>
      </c>
      <c r="I4" s="118" t="s">
        <v>47</v>
      </c>
      <c r="J4" s="118" t="s">
        <v>48</v>
      </c>
      <c r="K4" s="118" t="s">
        <v>49</v>
      </c>
    </row>
    <row r="5" spans="1:11" s="1" customFormat="1" ht="12.75" customHeight="1" x14ac:dyDescent="0.2">
      <c r="A5" s="95">
        <v>6361</v>
      </c>
      <c r="B5" s="96"/>
      <c r="C5" s="97"/>
      <c r="D5" s="98"/>
      <c r="E5" s="99"/>
      <c r="F5" s="99"/>
      <c r="G5" s="151">
        <v>3355700</v>
      </c>
      <c r="H5" s="101"/>
      <c r="I5" s="101"/>
      <c r="J5" s="101"/>
      <c r="K5" s="101"/>
    </row>
    <row r="6" spans="1:11" s="1" customFormat="1" x14ac:dyDescent="0.2">
      <c r="A6" s="102">
        <v>6381</v>
      </c>
      <c r="B6" s="103"/>
      <c r="C6" s="104"/>
      <c r="D6" s="104"/>
      <c r="E6" s="104"/>
      <c r="F6" s="104">
        <v>33200</v>
      </c>
      <c r="G6" s="105"/>
      <c r="H6" s="106"/>
      <c r="I6" s="106"/>
      <c r="J6" s="106"/>
      <c r="K6" s="106"/>
    </row>
    <row r="7" spans="1:11" s="1" customFormat="1" x14ac:dyDescent="0.2">
      <c r="A7" s="102">
        <v>6413</v>
      </c>
      <c r="B7" s="103"/>
      <c r="C7" s="104">
        <v>300</v>
      </c>
      <c r="D7" s="104"/>
      <c r="E7" s="104"/>
      <c r="F7" s="104"/>
      <c r="G7" s="105"/>
      <c r="H7" s="106"/>
      <c r="I7" s="106"/>
      <c r="J7" s="106"/>
      <c r="K7" s="106"/>
    </row>
    <row r="8" spans="1:11" s="1" customFormat="1" x14ac:dyDescent="0.2">
      <c r="A8" s="102">
        <v>6526</v>
      </c>
      <c r="B8" s="103"/>
      <c r="C8" s="104"/>
      <c r="D8" s="104">
        <v>185000</v>
      </c>
      <c r="E8" s="104"/>
      <c r="F8" s="104"/>
      <c r="G8" s="105"/>
      <c r="H8" s="106"/>
      <c r="I8" s="106"/>
      <c r="J8" s="106"/>
      <c r="K8" s="106"/>
    </row>
    <row r="9" spans="1:11" s="1" customFormat="1" x14ac:dyDescent="0.2">
      <c r="A9" s="102">
        <v>6614</v>
      </c>
      <c r="B9" s="103"/>
      <c r="C9" s="104">
        <v>6000</v>
      </c>
      <c r="D9" s="104"/>
      <c r="E9" s="104"/>
      <c r="F9" s="104"/>
      <c r="G9" s="105"/>
      <c r="H9" s="106"/>
      <c r="I9" s="106"/>
      <c r="J9" s="106"/>
      <c r="K9" s="106"/>
    </row>
    <row r="10" spans="1:11" s="1" customFormat="1" x14ac:dyDescent="0.2">
      <c r="A10" s="102">
        <v>6631</v>
      </c>
      <c r="B10" s="103"/>
      <c r="C10" s="104"/>
      <c r="D10" s="104"/>
      <c r="E10" s="104"/>
      <c r="F10" s="104"/>
      <c r="G10" s="105"/>
      <c r="H10" s="106"/>
      <c r="I10" s="106">
        <v>15000</v>
      </c>
      <c r="J10" s="106"/>
      <c r="K10" s="106"/>
    </row>
    <row r="11" spans="1:11" s="1" customFormat="1" x14ac:dyDescent="0.2">
      <c r="A11" s="102">
        <v>6711</v>
      </c>
      <c r="B11" s="103">
        <v>10936</v>
      </c>
      <c r="C11" s="104"/>
      <c r="D11" s="104"/>
      <c r="E11" s="104">
        <v>262500</v>
      </c>
      <c r="F11" s="104"/>
      <c r="G11" s="105"/>
      <c r="H11" s="106">
        <v>20943</v>
      </c>
      <c r="I11" s="106"/>
      <c r="J11" s="106"/>
      <c r="K11" s="106"/>
    </row>
    <row r="12" spans="1:11" s="1" customFormat="1" x14ac:dyDescent="0.2">
      <c r="A12" s="102">
        <v>9221</v>
      </c>
      <c r="B12" s="103"/>
      <c r="C12" s="153">
        <v>85600</v>
      </c>
      <c r="D12" s="104"/>
      <c r="E12" s="104"/>
      <c r="F12" s="104"/>
      <c r="G12" s="105"/>
      <c r="H12" s="106"/>
      <c r="I12" s="106"/>
      <c r="J12" s="106"/>
      <c r="K12" s="106"/>
    </row>
    <row r="13" spans="1:11" s="1" customFormat="1" x14ac:dyDescent="0.2">
      <c r="A13" s="112"/>
      <c r="B13" s="113"/>
      <c r="C13" s="114"/>
      <c r="D13" s="114"/>
      <c r="E13" s="114"/>
      <c r="F13" s="114"/>
      <c r="G13" s="115"/>
      <c r="H13" s="116"/>
      <c r="I13" s="116"/>
      <c r="J13" s="116"/>
      <c r="K13" s="116"/>
    </row>
    <row r="14" spans="1:11" s="1" customFormat="1" x14ac:dyDescent="0.2">
      <c r="A14" s="112"/>
      <c r="B14" s="113"/>
      <c r="C14" s="114"/>
      <c r="D14" s="114"/>
      <c r="E14" s="114"/>
      <c r="F14" s="114"/>
      <c r="G14" s="115"/>
      <c r="H14" s="116"/>
      <c r="I14" s="116"/>
      <c r="J14" s="116"/>
      <c r="K14" s="116"/>
    </row>
    <row r="15" spans="1:11" s="1" customFormat="1" ht="13.5" thickBot="1" x14ac:dyDescent="0.25">
      <c r="A15" s="107"/>
      <c r="B15" s="108"/>
      <c r="C15" s="109"/>
      <c r="D15" s="109"/>
      <c r="E15" s="109"/>
      <c r="F15" s="109"/>
      <c r="G15" s="110"/>
      <c r="H15" s="111"/>
      <c r="I15" s="111"/>
      <c r="J15" s="111"/>
      <c r="K15" s="111"/>
    </row>
    <row r="16" spans="1:11" s="1" customFormat="1" ht="30" customHeight="1" thickBot="1" x14ac:dyDescent="0.25">
      <c r="A16" s="10" t="s">
        <v>9</v>
      </c>
      <c r="B16" s="119">
        <f>B11</f>
        <v>10936</v>
      </c>
      <c r="C16" s="120">
        <f>SUM(C5:C14)</f>
        <v>91900</v>
      </c>
      <c r="D16" s="120">
        <f>SUM(D5:D15)</f>
        <v>185000</v>
      </c>
      <c r="E16" s="120">
        <f>SUM(E5:E15)</f>
        <v>262500</v>
      </c>
      <c r="F16" s="120">
        <f>+F6</f>
        <v>33200</v>
      </c>
      <c r="G16" s="120">
        <f>SUM(G5:G15)</f>
        <v>3355700</v>
      </c>
      <c r="H16" s="121">
        <f>SUM(H5:H15)</f>
        <v>20943</v>
      </c>
      <c r="I16" s="121">
        <v>15000</v>
      </c>
      <c r="J16" s="121">
        <f>SUM(J5:J15)</f>
        <v>0</v>
      </c>
      <c r="K16" s="121">
        <f>SUM(K5:K15)</f>
        <v>0</v>
      </c>
    </row>
    <row r="17" spans="1:11" s="1" customFormat="1" ht="28.5" customHeight="1" thickTop="1" thickBot="1" x14ac:dyDescent="0.25">
      <c r="A17" s="117" t="s">
        <v>31</v>
      </c>
      <c r="B17" s="206">
        <f>B16+C16+D16+E16+F16+G16+H16+I16+J16+K16</f>
        <v>3975179</v>
      </c>
      <c r="C17" s="207"/>
      <c r="D17" s="207"/>
      <c r="E17" s="207"/>
      <c r="F17" s="207"/>
      <c r="G17" s="207"/>
      <c r="H17" s="207"/>
      <c r="I17" s="208"/>
      <c r="J17" s="208"/>
      <c r="K17" s="209"/>
    </row>
    <row r="18" spans="1:11" ht="13.5" thickBot="1" x14ac:dyDescent="0.25">
      <c r="A18" s="6"/>
      <c r="B18" s="6"/>
      <c r="C18" s="6"/>
      <c r="D18" s="7"/>
      <c r="E18" s="11"/>
      <c r="H18" s="9"/>
    </row>
    <row r="19" spans="1:11" ht="26.25" customHeight="1" thickBot="1" x14ac:dyDescent="0.25">
      <c r="A19" s="65" t="s">
        <v>8</v>
      </c>
      <c r="B19" s="202" t="s">
        <v>52</v>
      </c>
      <c r="C19" s="203"/>
      <c r="D19" s="203"/>
      <c r="E19" s="203"/>
      <c r="F19" s="203"/>
      <c r="G19" s="203"/>
      <c r="H19" s="203"/>
      <c r="I19" s="204"/>
      <c r="J19" s="204"/>
      <c r="K19" s="205"/>
    </row>
    <row r="20" spans="1:11" ht="90" thickBot="1" x14ac:dyDescent="0.25">
      <c r="A20" s="66" t="s">
        <v>36</v>
      </c>
      <c r="B20" s="118" t="s">
        <v>41</v>
      </c>
      <c r="C20" s="118" t="s">
        <v>42</v>
      </c>
      <c r="D20" s="118" t="s">
        <v>43</v>
      </c>
      <c r="E20" s="118" t="s">
        <v>44</v>
      </c>
      <c r="F20" s="118" t="s">
        <v>45</v>
      </c>
      <c r="G20" s="118" t="s">
        <v>46</v>
      </c>
      <c r="H20" s="118" t="s">
        <v>94</v>
      </c>
      <c r="I20" s="118" t="s">
        <v>47</v>
      </c>
      <c r="J20" s="118" t="s">
        <v>48</v>
      </c>
      <c r="K20" s="118" t="s">
        <v>49</v>
      </c>
    </row>
    <row r="21" spans="1:11" x14ac:dyDescent="0.2">
      <c r="A21" s="95">
        <v>63</v>
      </c>
      <c r="B21" s="96"/>
      <c r="C21" s="97"/>
      <c r="D21" s="98"/>
      <c r="E21" s="99"/>
      <c r="F21" s="99"/>
      <c r="G21" s="151">
        <v>3411500</v>
      </c>
      <c r="H21" s="101"/>
      <c r="I21" s="101"/>
      <c r="J21" s="101"/>
      <c r="K21" s="101"/>
    </row>
    <row r="22" spans="1:11" x14ac:dyDescent="0.2">
      <c r="A22" s="102">
        <v>64</v>
      </c>
      <c r="B22" s="103"/>
      <c r="C22" s="104">
        <v>300</v>
      </c>
      <c r="D22" s="104"/>
      <c r="E22" s="104"/>
      <c r="F22" s="104">
        <v>33200</v>
      </c>
      <c r="G22" s="105"/>
      <c r="H22" s="106"/>
      <c r="I22" s="106"/>
      <c r="J22" s="106"/>
      <c r="K22" s="106"/>
    </row>
    <row r="23" spans="1:11" x14ac:dyDescent="0.2">
      <c r="A23" s="102">
        <v>65</v>
      </c>
      <c r="B23" s="103"/>
      <c r="C23" s="104"/>
      <c r="D23" s="104">
        <v>185000</v>
      </c>
      <c r="E23" s="104"/>
      <c r="F23" s="104"/>
      <c r="G23" s="105"/>
      <c r="H23" s="106"/>
      <c r="I23" s="106"/>
      <c r="J23" s="106"/>
      <c r="K23" s="106"/>
    </row>
    <row r="24" spans="1:11" x14ac:dyDescent="0.2">
      <c r="A24" s="102">
        <v>66</v>
      </c>
      <c r="B24" s="103"/>
      <c r="C24" s="104">
        <v>6000</v>
      </c>
      <c r="D24" s="104"/>
      <c r="E24" s="104"/>
      <c r="F24" s="104"/>
      <c r="G24" s="105"/>
      <c r="H24" s="106"/>
      <c r="I24" s="106">
        <v>15000</v>
      </c>
      <c r="J24" s="106"/>
      <c r="K24" s="106"/>
    </row>
    <row r="25" spans="1:11" x14ac:dyDescent="0.2">
      <c r="A25" s="102">
        <v>67</v>
      </c>
      <c r="B25" s="103">
        <v>9600</v>
      </c>
      <c r="C25" s="104"/>
      <c r="D25" s="104"/>
      <c r="E25" s="104">
        <v>262500</v>
      </c>
      <c r="F25" s="104"/>
      <c r="G25" s="105"/>
      <c r="H25" s="106"/>
      <c r="I25" s="106"/>
      <c r="J25" s="106"/>
      <c r="K25" s="106"/>
    </row>
    <row r="26" spans="1:11" x14ac:dyDescent="0.2">
      <c r="A26" s="102">
        <v>92</v>
      </c>
      <c r="B26" s="103"/>
      <c r="C26" s="104"/>
      <c r="D26" s="104"/>
      <c r="E26" s="104"/>
      <c r="F26" s="104"/>
      <c r="G26" s="105"/>
      <c r="H26" s="106"/>
      <c r="I26" s="106"/>
      <c r="J26" s="106"/>
      <c r="K26" s="106"/>
    </row>
    <row r="27" spans="1:11" x14ac:dyDescent="0.2">
      <c r="A27" s="102"/>
      <c r="B27" s="103"/>
      <c r="C27" s="104"/>
      <c r="D27" s="104"/>
      <c r="E27" s="104"/>
      <c r="F27" s="104"/>
      <c r="G27" s="105"/>
      <c r="H27" s="106"/>
      <c r="I27" s="106"/>
      <c r="J27" s="106"/>
      <c r="K27" s="106"/>
    </row>
    <row r="28" spans="1:11" ht="13.5" thickBot="1" x14ac:dyDescent="0.25">
      <c r="A28" s="107"/>
      <c r="B28" s="108"/>
      <c r="C28" s="109"/>
      <c r="D28" s="109"/>
      <c r="E28" s="109"/>
      <c r="F28" s="109"/>
      <c r="G28" s="110"/>
      <c r="H28" s="111"/>
      <c r="I28" s="111"/>
      <c r="J28" s="111"/>
      <c r="K28" s="111"/>
    </row>
    <row r="29" spans="1:11" s="1" customFormat="1" ht="30" customHeight="1" thickBot="1" x14ac:dyDescent="0.25">
      <c r="A29" s="10" t="s">
        <v>9</v>
      </c>
      <c r="B29" s="119">
        <f>SUM(B21:B28)</f>
        <v>9600</v>
      </c>
      <c r="C29" s="120">
        <f>SUM(C21:C28)</f>
        <v>6300</v>
      </c>
      <c r="D29" s="120">
        <f>SUM(D21:D28)</f>
        <v>185000</v>
      </c>
      <c r="E29" s="120">
        <f>SUM(E21:E28)</f>
        <v>262500</v>
      </c>
      <c r="F29" s="120">
        <f>+F22</f>
        <v>33200</v>
      </c>
      <c r="G29" s="120">
        <f>SUM(G21:G28)</f>
        <v>3411500</v>
      </c>
      <c r="H29" s="121">
        <f>SUM(H21:H28)</f>
        <v>0</v>
      </c>
      <c r="I29" s="121">
        <v>15000</v>
      </c>
      <c r="J29" s="121">
        <v>0</v>
      </c>
      <c r="K29" s="121">
        <v>0</v>
      </c>
    </row>
    <row r="30" spans="1:11" s="1" customFormat="1" ht="28.5" customHeight="1" thickTop="1" thickBot="1" x14ac:dyDescent="0.25">
      <c r="A30" s="117" t="s">
        <v>32</v>
      </c>
      <c r="B30" s="206">
        <f>B29+C29+D29+E29+F29+G29+H29+I29+J29+K29</f>
        <v>3923100</v>
      </c>
      <c r="C30" s="207"/>
      <c r="D30" s="207"/>
      <c r="E30" s="207"/>
      <c r="F30" s="207"/>
      <c r="G30" s="207"/>
      <c r="H30" s="207"/>
      <c r="I30" s="208"/>
      <c r="J30" s="208"/>
      <c r="K30" s="209"/>
    </row>
    <row r="31" spans="1:11" ht="13.5" thickBot="1" x14ac:dyDescent="0.25">
      <c r="D31" s="13"/>
      <c r="E31" s="14"/>
    </row>
    <row r="32" spans="1:11" ht="26.25" customHeight="1" thickBot="1" x14ac:dyDescent="0.25">
      <c r="A32" s="65" t="s">
        <v>8</v>
      </c>
      <c r="B32" s="202" t="s">
        <v>90</v>
      </c>
      <c r="C32" s="203"/>
      <c r="D32" s="203"/>
      <c r="E32" s="203"/>
      <c r="F32" s="203"/>
      <c r="G32" s="203"/>
      <c r="H32" s="203"/>
      <c r="I32" s="204"/>
      <c r="J32" s="204"/>
      <c r="K32" s="205"/>
    </row>
    <row r="33" spans="1:11" ht="90" thickBot="1" x14ac:dyDescent="0.25">
      <c r="A33" s="66" t="s">
        <v>36</v>
      </c>
      <c r="B33" s="118" t="s">
        <v>41</v>
      </c>
      <c r="C33" s="118" t="s">
        <v>42</v>
      </c>
      <c r="D33" s="118" t="s">
        <v>43</v>
      </c>
      <c r="E33" s="118" t="s">
        <v>44</v>
      </c>
      <c r="F33" s="118" t="s">
        <v>45</v>
      </c>
      <c r="G33" s="118" t="s">
        <v>46</v>
      </c>
      <c r="H33" s="118" t="s">
        <v>94</v>
      </c>
      <c r="I33" s="118" t="s">
        <v>47</v>
      </c>
      <c r="J33" s="118" t="s">
        <v>48</v>
      </c>
      <c r="K33" s="118" t="s">
        <v>49</v>
      </c>
    </row>
    <row r="34" spans="1:11" x14ac:dyDescent="0.2">
      <c r="A34" s="95">
        <v>63</v>
      </c>
      <c r="B34" s="96"/>
      <c r="C34" s="97"/>
      <c r="D34" s="98"/>
      <c r="E34" s="99"/>
      <c r="F34" s="99"/>
      <c r="G34" s="100">
        <v>3458000</v>
      </c>
      <c r="H34" s="101"/>
      <c r="I34" s="101"/>
      <c r="J34" s="101"/>
      <c r="K34" s="101"/>
    </row>
    <row r="35" spans="1:11" x14ac:dyDescent="0.2">
      <c r="A35" s="102">
        <v>64</v>
      </c>
      <c r="B35" s="103"/>
      <c r="C35" s="104">
        <v>300</v>
      </c>
      <c r="D35" s="104"/>
      <c r="E35" s="104"/>
      <c r="F35" s="104">
        <v>33200</v>
      </c>
      <c r="G35" s="105"/>
      <c r="H35" s="106"/>
      <c r="I35" s="106"/>
      <c r="J35" s="106"/>
      <c r="K35" s="106"/>
    </row>
    <row r="36" spans="1:11" x14ac:dyDescent="0.2">
      <c r="A36" s="102">
        <v>65</v>
      </c>
      <c r="B36" s="103"/>
      <c r="C36" s="104"/>
      <c r="D36" s="104">
        <v>185000</v>
      </c>
      <c r="E36" s="104"/>
      <c r="F36" s="104"/>
      <c r="G36" s="105"/>
      <c r="H36" s="106"/>
      <c r="I36" s="106"/>
      <c r="J36" s="106"/>
      <c r="K36" s="106"/>
    </row>
    <row r="37" spans="1:11" x14ac:dyDescent="0.2">
      <c r="A37" s="102">
        <v>66</v>
      </c>
      <c r="B37" s="103"/>
      <c r="C37" s="104">
        <v>6000</v>
      </c>
      <c r="D37" s="104"/>
      <c r="E37" s="104"/>
      <c r="F37" s="104"/>
      <c r="G37" s="105"/>
      <c r="H37" s="106"/>
      <c r="I37" s="106">
        <v>15000</v>
      </c>
      <c r="J37" s="106"/>
      <c r="K37" s="106"/>
    </row>
    <row r="38" spans="1:11" x14ac:dyDescent="0.2">
      <c r="A38" s="102">
        <v>67</v>
      </c>
      <c r="B38" s="103"/>
      <c r="C38" s="104"/>
      <c r="D38" s="104"/>
      <c r="E38" s="104">
        <v>262500</v>
      </c>
      <c r="F38" s="104"/>
      <c r="G38" s="105"/>
      <c r="H38" s="106"/>
      <c r="I38" s="106"/>
      <c r="J38" s="106"/>
      <c r="K38" s="106"/>
    </row>
    <row r="39" spans="1:11" ht="13.5" customHeight="1" x14ac:dyDescent="0.2">
      <c r="A39" s="102">
        <v>92</v>
      </c>
      <c r="B39" s="103"/>
      <c r="C39" s="104"/>
      <c r="D39" s="104"/>
      <c r="E39" s="104"/>
      <c r="F39" s="104"/>
      <c r="G39" s="105"/>
      <c r="H39" s="106"/>
      <c r="I39" s="106"/>
      <c r="J39" s="106"/>
      <c r="K39" s="106"/>
    </row>
    <row r="40" spans="1:11" ht="13.5" customHeight="1" x14ac:dyDescent="0.2">
      <c r="A40" s="102"/>
      <c r="B40" s="103"/>
      <c r="C40" s="104"/>
      <c r="D40" s="104"/>
      <c r="E40" s="104"/>
      <c r="F40" s="104"/>
      <c r="G40" s="105"/>
      <c r="H40" s="106"/>
      <c r="I40" s="106"/>
      <c r="J40" s="106"/>
      <c r="K40" s="106"/>
    </row>
    <row r="41" spans="1:11" ht="13.5" customHeight="1" thickBot="1" x14ac:dyDescent="0.25">
      <c r="A41" s="107"/>
      <c r="B41" s="108"/>
      <c r="C41" s="109"/>
      <c r="D41" s="109"/>
      <c r="E41" s="109"/>
      <c r="F41" s="109"/>
      <c r="G41" s="110"/>
      <c r="H41" s="111"/>
      <c r="I41" s="111"/>
      <c r="J41" s="111"/>
      <c r="K41" s="111"/>
    </row>
    <row r="42" spans="1:11" s="1" customFormat="1" ht="30" customHeight="1" thickBot="1" x14ac:dyDescent="0.25">
      <c r="A42" s="10" t="s">
        <v>9</v>
      </c>
      <c r="B42" s="119">
        <f>B36</f>
        <v>0</v>
      </c>
      <c r="C42" s="120">
        <f>SUM(C34:C41)</f>
        <v>6300</v>
      </c>
      <c r="D42" s="120">
        <f>SUM(D34:D41)</f>
        <v>185000</v>
      </c>
      <c r="E42" s="120">
        <f>SUM(E34:E41)</f>
        <v>262500</v>
      </c>
      <c r="F42" s="120">
        <f>+F35</f>
        <v>33200</v>
      </c>
      <c r="G42" s="120">
        <f>SUM(G34:G41)</f>
        <v>3458000</v>
      </c>
      <c r="H42" s="121">
        <f>SUM(H34:H41)</f>
        <v>0</v>
      </c>
      <c r="I42" s="121">
        <f>SUM(I34:I41)</f>
        <v>15000</v>
      </c>
      <c r="J42" s="121">
        <v>0</v>
      </c>
      <c r="K42" s="121">
        <v>0</v>
      </c>
    </row>
    <row r="43" spans="1:11" s="1" customFormat="1" ht="28.5" customHeight="1" thickTop="1" thickBot="1" x14ac:dyDescent="0.25">
      <c r="A43" s="117" t="s">
        <v>95</v>
      </c>
      <c r="B43" s="206">
        <f>B42+C42+D42+E42+F42+G42+H42+I42+J42+K42</f>
        <v>3960000</v>
      </c>
      <c r="C43" s="207"/>
      <c r="D43" s="207"/>
      <c r="E43" s="207"/>
      <c r="F43" s="207"/>
      <c r="G43" s="207"/>
      <c r="H43" s="207"/>
      <c r="I43" s="208"/>
      <c r="J43" s="208"/>
      <c r="K43" s="209"/>
    </row>
    <row r="44" spans="1:11" ht="13.5" customHeight="1" x14ac:dyDescent="0.2">
      <c r="C44" s="15"/>
      <c r="D44" s="13"/>
      <c r="E44" s="16"/>
    </row>
    <row r="45" spans="1:11" ht="13.5" customHeight="1" x14ac:dyDescent="0.2">
      <c r="C45" s="15"/>
      <c r="D45" s="17"/>
      <c r="E45" s="18"/>
    </row>
    <row r="46" spans="1:11" ht="13.5" customHeight="1" x14ac:dyDescent="0.2">
      <c r="D46" s="19"/>
      <c r="E46" s="20"/>
    </row>
    <row r="47" spans="1:11" ht="13.5" customHeight="1" x14ac:dyDescent="0.2">
      <c r="D47" s="21"/>
      <c r="E47" s="22"/>
    </row>
    <row r="48" spans="1:11" ht="13.5" customHeight="1" x14ac:dyDescent="0.2">
      <c r="D48" s="13"/>
      <c r="E48" s="14"/>
    </row>
    <row r="49" spans="2:5" ht="28.5" customHeight="1" x14ac:dyDescent="0.2">
      <c r="C49" s="15"/>
      <c r="D49" s="13"/>
      <c r="E49" s="23"/>
    </row>
    <row r="50" spans="2:5" ht="13.5" customHeight="1" x14ac:dyDescent="0.2">
      <c r="C50" s="15"/>
      <c r="D50" s="13"/>
      <c r="E50" s="18"/>
    </row>
    <row r="51" spans="2:5" ht="13.5" customHeight="1" x14ac:dyDescent="0.2">
      <c r="D51" s="13"/>
      <c r="E51" s="14"/>
    </row>
    <row r="52" spans="2:5" ht="13.5" customHeight="1" x14ac:dyDescent="0.2">
      <c r="D52" s="13"/>
      <c r="E52" s="22"/>
    </row>
    <row r="53" spans="2:5" ht="13.5" customHeight="1" x14ac:dyDescent="0.2">
      <c r="D53" s="13"/>
      <c r="E53" s="14"/>
    </row>
    <row r="54" spans="2:5" ht="22.5" customHeight="1" x14ac:dyDescent="0.2">
      <c r="D54" s="13"/>
      <c r="E54" s="24"/>
    </row>
    <row r="55" spans="2:5" ht="13.5" customHeight="1" x14ac:dyDescent="0.2">
      <c r="D55" s="19"/>
      <c r="E55" s="20"/>
    </row>
    <row r="56" spans="2:5" ht="13.5" customHeight="1" x14ac:dyDescent="0.2">
      <c r="B56" s="15"/>
      <c r="D56" s="19"/>
      <c r="E56" s="25"/>
    </row>
    <row r="57" spans="2:5" ht="13.5" customHeight="1" x14ac:dyDescent="0.2">
      <c r="C57" s="15"/>
      <c r="D57" s="19"/>
      <c r="E57" s="26"/>
    </row>
    <row r="58" spans="2:5" ht="13.5" customHeight="1" x14ac:dyDescent="0.2">
      <c r="C58" s="15"/>
      <c r="D58" s="21"/>
      <c r="E58" s="18"/>
    </row>
    <row r="59" spans="2:5" ht="13.5" customHeight="1" x14ac:dyDescent="0.2">
      <c r="D59" s="13"/>
      <c r="E59" s="14"/>
    </row>
    <row r="60" spans="2:5" ht="13.5" customHeight="1" x14ac:dyDescent="0.2">
      <c r="B60" s="15"/>
      <c r="D60" s="13"/>
      <c r="E60" s="16"/>
    </row>
    <row r="61" spans="2:5" ht="13.5" customHeight="1" x14ac:dyDescent="0.2">
      <c r="C61" s="15"/>
      <c r="D61" s="13"/>
      <c r="E61" s="25"/>
    </row>
    <row r="62" spans="2:5" ht="13.5" customHeight="1" x14ac:dyDescent="0.2">
      <c r="C62" s="15"/>
      <c r="D62" s="21"/>
      <c r="E62" s="18"/>
    </row>
    <row r="63" spans="2:5" ht="13.5" customHeight="1" x14ac:dyDescent="0.2">
      <c r="D63" s="19"/>
      <c r="E63" s="14"/>
    </row>
    <row r="64" spans="2:5" ht="13.5" customHeight="1" x14ac:dyDescent="0.2">
      <c r="C64" s="15"/>
      <c r="D64" s="19"/>
      <c r="E64" s="25"/>
    </row>
    <row r="65" spans="1:5" ht="22.5" customHeight="1" x14ac:dyDescent="0.2">
      <c r="D65" s="21"/>
      <c r="E65" s="24"/>
    </row>
    <row r="66" spans="1:5" ht="13.5" customHeight="1" x14ac:dyDescent="0.2">
      <c r="D66" s="13"/>
      <c r="E66" s="14"/>
    </row>
    <row r="67" spans="1:5" ht="13.5" customHeight="1" x14ac:dyDescent="0.2">
      <c r="D67" s="21"/>
      <c r="E67" s="18"/>
    </row>
    <row r="68" spans="1:5" ht="13.5" customHeight="1" x14ac:dyDescent="0.2">
      <c r="D68" s="13"/>
      <c r="E68" s="14"/>
    </row>
    <row r="69" spans="1:5" ht="13.5" customHeight="1" x14ac:dyDescent="0.2">
      <c r="D69" s="13"/>
      <c r="E69" s="14"/>
    </row>
    <row r="70" spans="1:5" ht="13.5" customHeight="1" x14ac:dyDescent="0.2">
      <c r="A70" s="15"/>
      <c r="D70" s="27"/>
      <c r="E70" s="25"/>
    </row>
    <row r="71" spans="1:5" ht="13.5" customHeight="1" x14ac:dyDescent="0.2">
      <c r="B71" s="15"/>
      <c r="C71" s="15"/>
      <c r="D71" s="28"/>
      <c r="E71" s="25"/>
    </row>
    <row r="72" spans="1:5" ht="13.5" customHeight="1" x14ac:dyDescent="0.2">
      <c r="B72" s="15"/>
      <c r="C72" s="15"/>
      <c r="D72" s="28"/>
      <c r="E72" s="16"/>
    </row>
    <row r="73" spans="1:5" ht="13.5" customHeight="1" x14ac:dyDescent="0.2">
      <c r="B73" s="15"/>
      <c r="C73" s="15"/>
      <c r="D73" s="21"/>
      <c r="E73" s="22"/>
    </row>
    <row r="74" spans="1:5" x14ac:dyDescent="0.2">
      <c r="D74" s="13"/>
      <c r="E74" s="14"/>
    </row>
    <row r="75" spans="1:5" x14ac:dyDescent="0.2">
      <c r="B75" s="15"/>
      <c r="D75" s="13"/>
      <c r="E75" s="25"/>
    </row>
    <row r="76" spans="1:5" x14ac:dyDescent="0.2">
      <c r="C76" s="15"/>
      <c r="D76" s="13"/>
      <c r="E76" s="16"/>
    </row>
    <row r="77" spans="1:5" x14ac:dyDescent="0.2">
      <c r="C77" s="15"/>
      <c r="D77" s="21"/>
      <c r="E77" s="18"/>
    </row>
    <row r="78" spans="1:5" x14ac:dyDescent="0.2">
      <c r="D78" s="13"/>
      <c r="E78" s="14"/>
    </row>
    <row r="79" spans="1:5" x14ac:dyDescent="0.2">
      <c r="D79" s="13"/>
      <c r="E79" s="14"/>
    </row>
    <row r="80" spans="1:5" x14ac:dyDescent="0.2">
      <c r="D80" s="29"/>
      <c r="E80" s="30"/>
    </row>
    <row r="81" spans="1:5" x14ac:dyDescent="0.2">
      <c r="D81" s="13"/>
      <c r="E81" s="14"/>
    </row>
    <row r="82" spans="1:5" x14ac:dyDescent="0.2">
      <c r="D82" s="13"/>
      <c r="E82" s="14"/>
    </row>
    <row r="83" spans="1:5" x14ac:dyDescent="0.2">
      <c r="D83" s="13"/>
      <c r="E83" s="14"/>
    </row>
    <row r="84" spans="1:5" x14ac:dyDescent="0.2">
      <c r="D84" s="21"/>
      <c r="E84" s="18"/>
    </row>
    <row r="85" spans="1:5" x14ac:dyDescent="0.2">
      <c r="D85" s="13"/>
      <c r="E85" s="14"/>
    </row>
    <row r="86" spans="1:5" x14ac:dyDescent="0.2">
      <c r="D86" s="21"/>
      <c r="E86" s="18"/>
    </row>
    <row r="87" spans="1:5" x14ac:dyDescent="0.2">
      <c r="D87" s="13"/>
      <c r="E87" s="14"/>
    </row>
    <row r="88" spans="1:5" x14ac:dyDescent="0.2">
      <c r="D88" s="13"/>
      <c r="E88" s="14"/>
    </row>
    <row r="89" spans="1:5" x14ac:dyDescent="0.2">
      <c r="D89" s="13"/>
      <c r="E89" s="14"/>
    </row>
    <row r="90" spans="1:5" x14ac:dyDescent="0.2">
      <c r="D90" s="13"/>
      <c r="E90" s="14"/>
    </row>
    <row r="91" spans="1:5" ht="28.5" customHeight="1" x14ac:dyDescent="0.2">
      <c r="A91" s="31"/>
      <c r="B91" s="31"/>
      <c r="C91" s="31"/>
      <c r="D91" s="32"/>
      <c r="E91" s="33"/>
    </row>
    <row r="92" spans="1:5" x14ac:dyDescent="0.2">
      <c r="C92" s="15"/>
      <c r="D92" s="13"/>
      <c r="E92" s="16"/>
    </row>
    <row r="93" spans="1:5" x14ac:dyDescent="0.2">
      <c r="D93" s="34"/>
      <c r="E93" s="35"/>
    </row>
    <row r="94" spans="1:5" x14ac:dyDescent="0.2">
      <c r="D94" s="13"/>
      <c r="E94" s="14"/>
    </row>
    <row r="95" spans="1:5" x14ac:dyDescent="0.2">
      <c r="D95" s="29"/>
      <c r="E95" s="30"/>
    </row>
    <row r="96" spans="1:5" x14ac:dyDescent="0.2">
      <c r="D96" s="29"/>
      <c r="E96" s="30"/>
    </row>
    <row r="97" spans="3:5" x14ac:dyDescent="0.2">
      <c r="D97" s="13"/>
      <c r="E97" s="14"/>
    </row>
    <row r="98" spans="3:5" x14ac:dyDescent="0.2">
      <c r="D98" s="21"/>
      <c r="E98" s="18"/>
    </row>
    <row r="99" spans="3:5" x14ac:dyDescent="0.2">
      <c r="D99" s="13"/>
      <c r="E99" s="14"/>
    </row>
    <row r="100" spans="3:5" x14ac:dyDescent="0.2">
      <c r="D100" s="13"/>
      <c r="E100" s="14"/>
    </row>
    <row r="101" spans="3:5" x14ac:dyDescent="0.2">
      <c r="D101" s="21"/>
      <c r="E101" s="18"/>
    </row>
    <row r="102" spans="3:5" x14ac:dyDescent="0.2">
      <c r="D102" s="13"/>
      <c r="E102" s="14"/>
    </row>
    <row r="103" spans="3:5" x14ac:dyDescent="0.2">
      <c r="D103" s="29"/>
      <c r="E103" s="30"/>
    </row>
    <row r="104" spans="3:5" x14ac:dyDescent="0.2">
      <c r="D104" s="21"/>
      <c r="E104" s="35"/>
    </row>
    <row r="105" spans="3:5" x14ac:dyDescent="0.2">
      <c r="D105" s="19"/>
      <c r="E105" s="30"/>
    </row>
    <row r="106" spans="3:5" x14ac:dyDescent="0.2">
      <c r="D106" s="21"/>
      <c r="E106" s="18"/>
    </row>
    <row r="107" spans="3:5" x14ac:dyDescent="0.2">
      <c r="D107" s="13"/>
      <c r="E107" s="14"/>
    </row>
    <row r="108" spans="3:5" x14ac:dyDescent="0.2">
      <c r="C108" s="15"/>
      <c r="D108" s="13"/>
      <c r="E108" s="16"/>
    </row>
    <row r="109" spans="3:5" x14ac:dyDescent="0.2">
      <c r="D109" s="19"/>
      <c r="E109" s="18"/>
    </row>
    <row r="110" spans="3:5" x14ac:dyDescent="0.2">
      <c r="D110" s="19"/>
      <c r="E110" s="30"/>
    </row>
    <row r="111" spans="3:5" x14ac:dyDescent="0.2">
      <c r="C111" s="15"/>
      <c r="D111" s="19"/>
      <c r="E111" s="36"/>
    </row>
    <row r="112" spans="3:5" x14ac:dyDescent="0.2">
      <c r="C112" s="15"/>
      <c r="D112" s="21"/>
      <c r="E112" s="22"/>
    </row>
    <row r="113" spans="1:5" x14ac:dyDescent="0.2">
      <c r="D113" s="13"/>
      <c r="E113" s="14"/>
    </row>
    <row r="114" spans="1:5" x14ac:dyDescent="0.2">
      <c r="D114" s="34"/>
      <c r="E114" s="37"/>
    </row>
    <row r="115" spans="1:5" ht="11.25" customHeight="1" x14ac:dyDescent="0.2">
      <c r="D115" s="29"/>
      <c r="E115" s="30"/>
    </row>
    <row r="116" spans="1:5" ht="24" customHeight="1" x14ac:dyDescent="0.2">
      <c r="B116" s="15"/>
      <c r="D116" s="29"/>
      <c r="E116" s="38"/>
    </row>
    <row r="117" spans="1:5" ht="15" customHeight="1" x14ac:dyDescent="0.2">
      <c r="C117" s="15"/>
      <c r="D117" s="29"/>
      <c r="E117" s="38"/>
    </row>
    <row r="118" spans="1:5" ht="11.25" customHeight="1" x14ac:dyDescent="0.2">
      <c r="D118" s="34"/>
      <c r="E118" s="35"/>
    </row>
    <row r="119" spans="1:5" x14ac:dyDescent="0.2">
      <c r="D119" s="29"/>
      <c r="E119" s="30"/>
    </row>
    <row r="120" spans="1:5" ht="13.5" customHeight="1" x14ac:dyDescent="0.2">
      <c r="B120" s="15"/>
      <c r="D120" s="29"/>
      <c r="E120" s="39"/>
    </row>
    <row r="121" spans="1:5" ht="12.75" customHeight="1" x14ac:dyDescent="0.2">
      <c r="C121" s="15"/>
      <c r="D121" s="29"/>
      <c r="E121" s="16"/>
    </row>
    <row r="122" spans="1:5" ht="12.75" customHeight="1" x14ac:dyDescent="0.2">
      <c r="C122" s="15"/>
      <c r="D122" s="21"/>
      <c r="E122" s="22"/>
    </row>
    <row r="123" spans="1:5" x14ac:dyDescent="0.2">
      <c r="D123" s="13"/>
      <c r="E123" s="14"/>
    </row>
    <row r="124" spans="1:5" x14ac:dyDescent="0.2">
      <c r="C124" s="15"/>
      <c r="D124" s="13"/>
      <c r="E124" s="36"/>
    </row>
    <row r="125" spans="1:5" x14ac:dyDescent="0.2">
      <c r="D125" s="34"/>
      <c r="E125" s="35"/>
    </row>
    <row r="126" spans="1:5" x14ac:dyDescent="0.2">
      <c r="D126" s="29"/>
      <c r="E126" s="30"/>
    </row>
    <row r="127" spans="1:5" x14ac:dyDescent="0.2">
      <c r="D127" s="13"/>
      <c r="E127" s="14"/>
    </row>
    <row r="128" spans="1:5" ht="19.5" customHeight="1" x14ac:dyDescent="0.2">
      <c r="A128" s="40"/>
      <c r="B128" s="6"/>
      <c r="C128" s="6"/>
      <c r="D128" s="6"/>
      <c r="E128" s="25"/>
    </row>
    <row r="129" spans="1:5" ht="15" customHeight="1" x14ac:dyDescent="0.2">
      <c r="A129" s="15"/>
      <c r="D129" s="27"/>
      <c r="E129" s="25"/>
    </row>
    <row r="130" spans="1:5" x14ac:dyDescent="0.2">
      <c r="A130" s="15"/>
      <c r="B130" s="15"/>
      <c r="D130" s="27"/>
      <c r="E130" s="16"/>
    </row>
    <row r="131" spans="1:5" x14ac:dyDescent="0.2">
      <c r="C131" s="15"/>
      <c r="D131" s="13"/>
      <c r="E131" s="25"/>
    </row>
    <row r="132" spans="1:5" x14ac:dyDescent="0.2">
      <c r="D132" s="17"/>
      <c r="E132" s="18"/>
    </row>
    <row r="133" spans="1:5" x14ac:dyDescent="0.2">
      <c r="B133" s="15"/>
      <c r="D133" s="13"/>
      <c r="E133" s="16"/>
    </row>
    <row r="134" spans="1:5" x14ac:dyDescent="0.2">
      <c r="C134" s="15"/>
      <c r="D134" s="13"/>
      <c r="E134" s="16"/>
    </row>
    <row r="135" spans="1:5" x14ac:dyDescent="0.2">
      <c r="D135" s="21"/>
      <c r="E135" s="22"/>
    </row>
    <row r="136" spans="1:5" ht="22.5" customHeight="1" x14ac:dyDescent="0.2">
      <c r="C136" s="15"/>
      <c r="D136" s="13"/>
      <c r="E136" s="23"/>
    </row>
    <row r="137" spans="1:5" x14ac:dyDescent="0.2">
      <c r="D137" s="13"/>
      <c r="E137" s="22"/>
    </row>
    <row r="138" spans="1:5" x14ac:dyDescent="0.2">
      <c r="B138" s="15"/>
      <c r="D138" s="19"/>
      <c r="E138" s="25"/>
    </row>
    <row r="139" spans="1:5" x14ac:dyDescent="0.2">
      <c r="C139" s="15"/>
      <c r="D139" s="19"/>
      <c r="E139" s="26"/>
    </row>
    <row r="140" spans="1:5" x14ac:dyDescent="0.2">
      <c r="D140" s="21"/>
      <c r="E140" s="18"/>
    </row>
    <row r="141" spans="1:5" ht="13.5" customHeight="1" x14ac:dyDescent="0.2">
      <c r="A141" s="15"/>
      <c r="D141" s="27"/>
      <c r="E141" s="25"/>
    </row>
    <row r="142" spans="1:5" ht="13.5" customHeight="1" x14ac:dyDescent="0.2">
      <c r="B142" s="15"/>
      <c r="D142" s="13"/>
      <c r="E142" s="25"/>
    </row>
    <row r="143" spans="1:5" ht="13.5" customHeight="1" x14ac:dyDescent="0.2">
      <c r="C143" s="15"/>
      <c r="D143" s="13"/>
      <c r="E143" s="16"/>
    </row>
    <row r="144" spans="1:5" x14ac:dyDescent="0.2">
      <c r="C144" s="15"/>
      <c r="D144" s="21"/>
      <c r="E144" s="18"/>
    </row>
    <row r="145" spans="1:5" x14ac:dyDescent="0.2">
      <c r="C145" s="15"/>
      <c r="D145" s="13"/>
      <c r="E145" s="16"/>
    </row>
    <row r="146" spans="1:5" x14ac:dyDescent="0.2">
      <c r="D146" s="34"/>
      <c r="E146" s="35"/>
    </row>
    <row r="147" spans="1:5" x14ac:dyDescent="0.2">
      <c r="C147" s="15"/>
      <c r="D147" s="19"/>
      <c r="E147" s="36"/>
    </row>
    <row r="148" spans="1:5" x14ac:dyDescent="0.2">
      <c r="C148" s="15"/>
      <c r="D148" s="21"/>
      <c r="E148" s="22"/>
    </row>
    <row r="149" spans="1:5" x14ac:dyDescent="0.2">
      <c r="D149" s="34"/>
      <c r="E149" s="41"/>
    </row>
    <row r="150" spans="1:5" x14ac:dyDescent="0.2">
      <c r="B150" s="15"/>
      <c r="D150" s="29"/>
      <c r="E150" s="39"/>
    </row>
    <row r="151" spans="1:5" x14ac:dyDescent="0.2">
      <c r="C151" s="15"/>
      <c r="D151" s="29"/>
      <c r="E151" s="16"/>
    </row>
    <row r="152" spans="1:5" x14ac:dyDescent="0.2">
      <c r="C152" s="15"/>
      <c r="D152" s="21"/>
      <c r="E152" s="22"/>
    </row>
    <row r="153" spans="1:5" x14ac:dyDescent="0.2">
      <c r="C153" s="15"/>
      <c r="D153" s="21"/>
      <c r="E153" s="22"/>
    </row>
    <row r="154" spans="1:5" x14ac:dyDescent="0.2">
      <c r="D154" s="13"/>
      <c r="E154" s="14"/>
    </row>
    <row r="155" spans="1:5" s="42" customFormat="1" ht="18" customHeight="1" x14ac:dyDescent="0.25">
      <c r="A155" s="200"/>
      <c r="B155" s="201"/>
      <c r="C155" s="201"/>
      <c r="D155" s="201"/>
      <c r="E155" s="201"/>
    </row>
    <row r="156" spans="1:5" ht="28.5" customHeight="1" x14ac:dyDescent="0.2">
      <c r="A156" s="31"/>
      <c r="B156" s="31"/>
      <c r="C156" s="31"/>
      <c r="D156" s="32"/>
      <c r="E156" s="33"/>
    </row>
    <row r="158" spans="1:5" ht="15.75" x14ac:dyDescent="0.2">
      <c r="A158" s="44"/>
      <c r="B158" s="15"/>
      <c r="C158" s="15"/>
      <c r="D158" s="45"/>
      <c r="E158" s="5"/>
    </row>
    <row r="159" spans="1:5" x14ac:dyDescent="0.2">
      <c r="A159" s="15"/>
      <c r="B159" s="15"/>
      <c r="C159" s="15"/>
      <c r="D159" s="45"/>
      <c r="E159" s="5"/>
    </row>
    <row r="160" spans="1:5" ht="17.25" customHeight="1" x14ac:dyDescent="0.2">
      <c r="A160" s="15"/>
      <c r="B160" s="15"/>
      <c r="C160" s="15"/>
      <c r="D160" s="45"/>
      <c r="E160" s="5"/>
    </row>
    <row r="161" spans="1:5" ht="13.5" customHeight="1" x14ac:dyDescent="0.2">
      <c r="A161" s="15"/>
      <c r="B161" s="15"/>
      <c r="C161" s="15"/>
      <c r="D161" s="45"/>
      <c r="E161" s="5"/>
    </row>
    <row r="162" spans="1:5" x14ac:dyDescent="0.2">
      <c r="A162" s="15"/>
      <c r="B162" s="15"/>
      <c r="C162" s="15"/>
      <c r="D162" s="45"/>
      <c r="E162" s="5"/>
    </row>
    <row r="163" spans="1:5" x14ac:dyDescent="0.2">
      <c r="A163" s="15"/>
      <c r="B163" s="15"/>
      <c r="C163" s="15"/>
    </row>
    <row r="164" spans="1:5" x14ac:dyDescent="0.2">
      <c r="A164" s="15"/>
      <c r="B164" s="15"/>
      <c r="C164" s="15"/>
      <c r="D164" s="45"/>
      <c r="E164" s="5"/>
    </row>
    <row r="165" spans="1:5" x14ac:dyDescent="0.2">
      <c r="A165" s="15"/>
      <c r="B165" s="15"/>
      <c r="C165" s="15"/>
      <c r="D165" s="45"/>
      <c r="E165" s="46"/>
    </row>
    <row r="166" spans="1:5" x14ac:dyDescent="0.2">
      <c r="A166" s="15"/>
      <c r="B166" s="15"/>
      <c r="C166" s="15"/>
      <c r="D166" s="45"/>
      <c r="E166" s="5"/>
    </row>
    <row r="167" spans="1:5" ht="22.5" customHeight="1" x14ac:dyDescent="0.2">
      <c r="A167" s="15"/>
      <c r="B167" s="15"/>
      <c r="C167" s="15"/>
      <c r="D167" s="45"/>
      <c r="E167" s="23"/>
    </row>
    <row r="168" spans="1:5" ht="22.5" customHeight="1" x14ac:dyDescent="0.2">
      <c r="D168" s="21"/>
      <c r="E168" s="24"/>
    </row>
  </sheetData>
  <mergeCells count="8">
    <mergeCell ref="A155:E155"/>
    <mergeCell ref="B3:K3"/>
    <mergeCell ref="B17:K17"/>
    <mergeCell ref="A1:K1"/>
    <mergeCell ref="B19:K19"/>
    <mergeCell ref="B30:K30"/>
    <mergeCell ref="B32:K32"/>
    <mergeCell ref="B43:K4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79" firstPageNumber="2" orientation="landscape" useFirstPageNumber="1" r:id="rId1"/>
  <headerFooter alignWithMargins="0"/>
  <rowBreaks count="3" manualBreakCount="3">
    <brk id="17" max="10" man="1"/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9"/>
  <sheetViews>
    <sheetView topLeftCell="A503" zoomScaleNormal="100" workbookViewId="0">
      <selection activeCell="M522" sqref="A400:M522"/>
    </sheetView>
  </sheetViews>
  <sheetFormatPr defaultColWidth="11.42578125" defaultRowHeight="12.75" x14ac:dyDescent="0.2"/>
  <cols>
    <col min="1" max="1" width="9.7109375" style="61" customWidth="1"/>
    <col min="2" max="2" width="29.85546875" style="62" customWidth="1"/>
    <col min="3" max="3" width="20.28515625" style="2" customWidth="1"/>
    <col min="4" max="13" width="13.7109375" style="2" customWidth="1"/>
    <col min="14" max="16384" width="11.42578125" style="3"/>
  </cols>
  <sheetData>
    <row r="1" spans="1:13" ht="18" customHeight="1" x14ac:dyDescent="0.2">
      <c r="A1" s="210" t="s">
        <v>117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2.75" customHeight="1" x14ac:dyDescent="0.2">
      <c r="A2" s="78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s="5" customFormat="1" ht="102" x14ac:dyDescent="0.2">
      <c r="A3" s="4" t="s">
        <v>10</v>
      </c>
      <c r="B3" s="79" t="s">
        <v>11</v>
      </c>
      <c r="C3" s="4" t="s">
        <v>88</v>
      </c>
      <c r="D3" s="4" t="s">
        <v>41</v>
      </c>
      <c r="E3" s="4" t="s">
        <v>42</v>
      </c>
      <c r="F3" s="4" t="s">
        <v>43</v>
      </c>
      <c r="G3" s="4" t="s">
        <v>44</v>
      </c>
      <c r="H3" s="4" t="s">
        <v>45</v>
      </c>
      <c r="I3" s="4" t="s">
        <v>46</v>
      </c>
      <c r="J3" s="4" t="s">
        <v>87</v>
      </c>
      <c r="K3" s="4" t="s">
        <v>47</v>
      </c>
      <c r="L3" s="4" t="s">
        <v>48</v>
      </c>
      <c r="M3" s="4" t="s">
        <v>49</v>
      </c>
    </row>
    <row r="4" spans="1:13" x14ac:dyDescent="0.2">
      <c r="A4" s="92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s="5" customFormat="1" x14ac:dyDescent="0.2">
      <c r="A5" s="93"/>
      <c r="B5" s="84" t="s">
        <v>24</v>
      </c>
      <c r="C5" s="94" t="s">
        <v>120</v>
      </c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ht="12.75" customHeight="1" x14ac:dyDescent="0.2">
      <c r="A6" s="91"/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s="5" customFormat="1" x14ac:dyDescent="0.2">
      <c r="A7" s="88" t="s">
        <v>33</v>
      </c>
      <c r="B7" s="89" t="s">
        <v>37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s="5" customFormat="1" ht="12.75" customHeight="1" x14ac:dyDescent="0.2">
      <c r="A8" s="88" t="s">
        <v>50</v>
      </c>
      <c r="B8" s="89" t="s">
        <v>38</v>
      </c>
      <c r="C8" s="90" t="s">
        <v>96</v>
      </c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3" s="5" customFormat="1" x14ac:dyDescent="0.2">
      <c r="A9" s="91">
        <v>3</v>
      </c>
      <c r="B9" s="89" t="s">
        <v>35</v>
      </c>
      <c r="C9" s="122">
        <f t="shared" ref="C9:M9" si="0">SUM(C10,C21,C45)</f>
        <v>262500</v>
      </c>
      <c r="D9" s="122">
        <f t="shared" si="0"/>
        <v>0</v>
      </c>
      <c r="E9" s="122">
        <f t="shared" si="0"/>
        <v>0</v>
      </c>
      <c r="F9" s="122">
        <f t="shared" si="0"/>
        <v>0</v>
      </c>
      <c r="G9" s="122">
        <f t="shared" si="0"/>
        <v>262500</v>
      </c>
      <c r="H9" s="122">
        <f t="shared" si="0"/>
        <v>0</v>
      </c>
      <c r="I9" s="122">
        <f t="shared" si="0"/>
        <v>0</v>
      </c>
      <c r="J9" s="122">
        <f t="shared" si="0"/>
        <v>0</v>
      </c>
      <c r="K9" s="122">
        <f t="shared" si="0"/>
        <v>0</v>
      </c>
      <c r="L9" s="122">
        <f t="shared" si="0"/>
        <v>0</v>
      </c>
      <c r="M9" s="122">
        <f t="shared" si="0"/>
        <v>0</v>
      </c>
    </row>
    <row r="10" spans="1:13" s="5" customFormat="1" x14ac:dyDescent="0.2">
      <c r="A10" s="91">
        <v>31</v>
      </c>
      <c r="B10" s="89" t="s">
        <v>12</v>
      </c>
      <c r="C10" s="122"/>
      <c r="D10" s="122">
        <f t="shared" ref="D10:M10" si="1">SUM(D11,D16,D18)</f>
        <v>0</v>
      </c>
      <c r="E10" s="122">
        <f t="shared" si="1"/>
        <v>0</v>
      </c>
      <c r="F10" s="122">
        <f t="shared" si="1"/>
        <v>0</v>
      </c>
      <c r="G10" s="122">
        <f t="shared" si="1"/>
        <v>0</v>
      </c>
      <c r="H10" s="122">
        <f t="shared" si="1"/>
        <v>0</v>
      </c>
      <c r="I10" s="122">
        <f t="shared" si="1"/>
        <v>0</v>
      </c>
      <c r="J10" s="122">
        <f t="shared" si="1"/>
        <v>0</v>
      </c>
      <c r="K10" s="122">
        <f t="shared" si="1"/>
        <v>0</v>
      </c>
      <c r="L10" s="122">
        <f t="shared" si="1"/>
        <v>0</v>
      </c>
      <c r="M10" s="122">
        <f t="shared" si="1"/>
        <v>0</v>
      </c>
    </row>
    <row r="11" spans="1:13" x14ac:dyDescent="0.2">
      <c r="A11" s="125">
        <v>311</v>
      </c>
      <c r="B11" s="126" t="s">
        <v>13</v>
      </c>
      <c r="C11" s="122"/>
      <c r="D11" s="122">
        <f t="shared" ref="D11:M11" si="2">SUM(D12,D13,D14,D15)</f>
        <v>0</v>
      </c>
      <c r="E11" s="122">
        <f t="shared" si="2"/>
        <v>0</v>
      </c>
      <c r="F11" s="122">
        <f t="shared" si="2"/>
        <v>0</v>
      </c>
      <c r="G11" s="122">
        <f t="shared" si="2"/>
        <v>0</v>
      </c>
      <c r="H11" s="122">
        <f t="shared" si="2"/>
        <v>0</v>
      </c>
      <c r="I11" s="122">
        <f t="shared" si="2"/>
        <v>0</v>
      </c>
      <c r="J11" s="122">
        <f t="shared" si="2"/>
        <v>0</v>
      </c>
      <c r="K11" s="122">
        <f t="shared" si="2"/>
        <v>0</v>
      </c>
      <c r="L11" s="122">
        <f t="shared" si="2"/>
        <v>0</v>
      </c>
      <c r="M11" s="122">
        <f t="shared" si="2"/>
        <v>0</v>
      </c>
    </row>
    <row r="12" spans="1:13" x14ac:dyDescent="0.2">
      <c r="A12" s="85">
        <v>3111</v>
      </c>
      <c r="B12" s="86" t="s">
        <v>53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 x14ac:dyDescent="0.2">
      <c r="A13" s="85">
        <v>3112</v>
      </c>
      <c r="B13" s="86" t="s">
        <v>54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x14ac:dyDescent="0.2">
      <c r="A14" s="85">
        <v>3113</v>
      </c>
      <c r="B14" s="86" t="s">
        <v>55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x14ac:dyDescent="0.2">
      <c r="A15" s="85">
        <v>3114</v>
      </c>
      <c r="B15" s="86" t="s">
        <v>56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13" x14ac:dyDescent="0.2">
      <c r="A16" s="125">
        <v>312</v>
      </c>
      <c r="B16" s="126" t="s">
        <v>14</v>
      </c>
      <c r="C16" s="122">
        <f>SUM(C17)</f>
        <v>0</v>
      </c>
      <c r="D16" s="122">
        <f t="shared" ref="D16:M16" si="3">SUM(D17)</f>
        <v>0</v>
      </c>
      <c r="E16" s="122">
        <f t="shared" si="3"/>
        <v>0</v>
      </c>
      <c r="F16" s="122">
        <f t="shared" si="3"/>
        <v>0</v>
      </c>
      <c r="G16" s="122">
        <f t="shared" si="3"/>
        <v>0</v>
      </c>
      <c r="H16" s="122">
        <f t="shared" si="3"/>
        <v>0</v>
      </c>
      <c r="I16" s="122">
        <f t="shared" si="3"/>
        <v>0</v>
      </c>
      <c r="J16" s="122">
        <f t="shared" si="3"/>
        <v>0</v>
      </c>
      <c r="K16" s="122">
        <f t="shared" si="3"/>
        <v>0</v>
      </c>
      <c r="L16" s="122">
        <f t="shared" si="3"/>
        <v>0</v>
      </c>
      <c r="M16" s="122">
        <f t="shared" si="3"/>
        <v>0</v>
      </c>
    </row>
    <row r="17" spans="1:13" x14ac:dyDescent="0.2">
      <c r="A17" s="85">
        <v>3121</v>
      </c>
      <c r="B17" s="86" t="s">
        <v>14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5">
        <v>313</v>
      </c>
      <c r="B18" s="86" t="s">
        <v>15</v>
      </c>
      <c r="C18" s="122">
        <f>SUM(C19,C20,)</f>
        <v>0</v>
      </c>
      <c r="D18" s="122">
        <f t="shared" ref="D18:M18" si="4">SUM(D19,D20,)</f>
        <v>0</v>
      </c>
      <c r="E18" s="122">
        <f t="shared" si="4"/>
        <v>0</v>
      </c>
      <c r="F18" s="122">
        <f t="shared" si="4"/>
        <v>0</v>
      </c>
      <c r="G18" s="122">
        <f t="shared" si="4"/>
        <v>0</v>
      </c>
      <c r="H18" s="122">
        <f t="shared" si="4"/>
        <v>0</v>
      </c>
      <c r="I18" s="122">
        <f t="shared" si="4"/>
        <v>0</v>
      </c>
      <c r="J18" s="122">
        <f t="shared" si="4"/>
        <v>0</v>
      </c>
      <c r="K18" s="122">
        <f t="shared" si="4"/>
        <v>0</v>
      </c>
      <c r="L18" s="122">
        <f t="shared" si="4"/>
        <v>0</v>
      </c>
      <c r="M18" s="122">
        <f t="shared" si="4"/>
        <v>0</v>
      </c>
    </row>
    <row r="19" spans="1:13" ht="25.5" x14ac:dyDescent="0.2">
      <c r="A19" s="85">
        <v>3131</v>
      </c>
      <c r="B19" s="86" t="s">
        <v>57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ht="25.5" x14ac:dyDescent="0.2">
      <c r="A20" s="85">
        <v>3132</v>
      </c>
      <c r="B20" s="86" t="s">
        <v>58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s="5" customFormat="1" x14ac:dyDescent="0.2">
      <c r="A21" s="91">
        <v>32</v>
      </c>
      <c r="B21" s="89" t="s">
        <v>16</v>
      </c>
      <c r="C21" s="122">
        <f>SUM(C22,C27,C35)</f>
        <v>260500</v>
      </c>
      <c r="D21" s="122">
        <f t="shared" ref="D21:M21" si="5">SUM(D22,D27,D35)</f>
        <v>0</v>
      </c>
      <c r="E21" s="122">
        <f t="shared" si="5"/>
        <v>0</v>
      </c>
      <c r="F21" s="122">
        <f t="shared" si="5"/>
        <v>0</v>
      </c>
      <c r="G21" s="122">
        <f t="shared" si="5"/>
        <v>260500</v>
      </c>
      <c r="H21" s="122">
        <f t="shared" si="5"/>
        <v>0</v>
      </c>
      <c r="I21" s="122">
        <f t="shared" si="5"/>
        <v>0</v>
      </c>
      <c r="J21" s="122">
        <f t="shared" si="5"/>
        <v>0</v>
      </c>
      <c r="K21" s="122">
        <f t="shared" si="5"/>
        <v>0</v>
      </c>
      <c r="L21" s="122">
        <f t="shared" si="5"/>
        <v>0</v>
      </c>
      <c r="M21" s="122">
        <f t="shared" si="5"/>
        <v>0</v>
      </c>
    </row>
    <row r="22" spans="1:13" ht="25.5" x14ac:dyDescent="0.2">
      <c r="A22" s="125">
        <v>321</v>
      </c>
      <c r="B22" s="126" t="s">
        <v>17</v>
      </c>
      <c r="C22" s="122">
        <f>SUM(C23,C24,C25,C26)</f>
        <v>13500</v>
      </c>
      <c r="D22" s="122">
        <f t="shared" ref="D22:M22" si="6">SUM(D23,D24,D25,D26)</f>
        <v>0</v>
      </c>
      <c r="E22" s="122">
        <f t="shared" si="6"/>
        <v>0</v>
      </c>
      <c r="F22" s="122">
        <f t="shared" si="6"/>
        <v>0</v>
      </c>
      <c r="G22" s="122">
        <f t="shared" si="6"/>
        <v>13500</v>
      </c>
      <c r="H22" s="122">
        <f t="shared" si="6"/>
        <v>0</v>
      </c>
      <c r="I22" s="122">
        <f t="shared" si="6"/>
        <v>0</v>
      </c>
      <c r="J22" s="122">
        <f t="shared" si="6"/>
        <v>0</v>
      </c>
      <c r="K22" s="122">
        <f t="shared" si="6"/>
        <v>0</v>
      </c>
      <c r="L22" s="122">
        <f t="shared" si="6"/>
        <v>0</v>
      </c>
      <c r="M22" s="122">
        <f t="shared" si="6"/>
        <v>0</v>
      </c>
    </row>
    <row r="23" spans="1:13" x14ac:dyDescent="0.2">
      <c r="A23" s="85">
        <v>3211</v>
      </c>
      <c r="B23" s="86" t="s">
        <v>59</v>
      </c>
      <c r="C23" s="123">
        <v>10000</v>
      </c>
      <c r="D23" s="123"/>
      <c r="E23" s="123"/>
      <c r="F23" s="123"/>
      <c r="G23" s="123">
        <v>10000</v>
      </c>
      <c r="H23" s="123"/>
      <c r="I23" s="123"/>
      <c r="J23" s="123"/>
      <c r="K23" s="123"/>
      <c r="L23" s="123"/>
      <c r="M23" s="123"/>
    </row>
    <row r="24" spans="1:13" ht="25.5" x14ac:dyDescent="0.2">
      <c r="A24" s="85">
        <v>3212</v>
      </c>
      <c r="B24" s="86" t="s">
        <v>60</v>
      </c>
      <c r="C24" s="131"/>
      <c r="D24" s="132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85">
        <v>3213</v>
      </c>
      <c r="B25" s="86" t="s">
        <v>61</v>
      </c>
      <c r="C25" s="123">
        <v>2000</v>
      </c>
      <c r="D25" s="123"/>
      <c r="E25" s="123"/>
      <c r="F25" s="123"/>
      <c r="G25" s="123">
        <v>2000</v>
      </c>
      <c r="H25" s="123"/>
      <c r="I25" s="123"/>
      <c r="J25" s="123"/>
      <c r="K25" s="123"/>
      <c r="L25" s="123"/>
      <c r="M25" s="123"/>
    </row>
    <row r="26" spans="1:13" ht="25.5" x14ac:dyDescent="0.2">
      <c r="A26" s="85">
        <v>3214</v>
      </c>
      <c r="B26" s="86" t="s">
        <v>62</v>
      </c>
      <c r="C26" s="123">
        <v>1500</v>
      </c>
      <c r="D26" s="123"/>
      <c r="E26" s="123"/>
      <c r="F26" s="123"/>
      <c r="G26" s="123">
        <v>1500</v>
      </c>
      <c r="H26" s="123"/>
      <c r="I26" s="123"/>
      <c r="J26" s="123"/>
      <c r="K26" s="123"/>
      <c r="L26" s="123"/>
      <c r="M26" s="123"/>
    </row>
    <row r="27" spans="1:13" x14ac:dyDescent="0.2">
      <c r="A27" s="91">
        <v>322</v>
      </c>
      <c r="B27" s="154" t="s">
        <v>18</v>
      </c>
      <c r="C27" s="122">
        <f>SUM(C28,C29,C30,C31,C32,C33,C34)</f>
        <v>176000</v>
      </c>
      <c r="D27" s="122">
        <f t="shared" ref="D27:M27" si="7">SUM(D28,D29,D30,D31,D32,D33,D34)</f>
        <v>0</v>
      </c>
      <c r="E27" s="122">
        <f t="shared" si="7"/>
        <v>0</v>
      </c>
      <c r="F27" s="122">
        <f t="shared" si="7"/>
        <v>0</v>
      </c>
      <c r="G27" s="122">
        <f t="shared" si="7"/>
        <v>176000</v>
      </c>
      <c r="H27" s="122">
        <f t="shared" si="7"/>
        <v>0</v>
      </c>
      <c r="I27" s="122">
        <f t="shared" si="7"/>
        <v>0</v>
      </c>
      <c r="J27" s="122">
        <f t="shared" si="7"/>
        <v>0</v>
      </c>
      <c r="K27" s="122">
        <f t="shared" si="7"/>
        <v>0</v>
      </c>
      <c r="L27" s="122">
        <f t="shared" si="7"/>
        <v>0</v>
      </c>
      <c r="M27" s="122">
        <f t="shared" si="7"/>
        <v>0</v>
      </c>
    </row>
    <row r="28" spans="1:13" ht="25.5" x14ac:dyDescent="0.2">
      <c r="A28" s="85">
        <v>3221</v>
      </c>
      <c r="B28" s="86" t="s">
        <v>63</v>
      </c>
      <c r="C28" s="152">
        <v>42000</v>
      </c>
      <c r="D28" s="123"/>
      <c r="E28" s="123"/>
      <c r="F28" s="123"/>
      <c r="G28" s="123">
        <v>42000</v>
      </c>
      <c r="H28" s="123"/>
      <c r="I28" s="123"/>
      <c r="J28" s="123"/>
      <c r="K28" s="123"/>
      <c r="L28" s="123"/>
      <c r="M28" s="123"/>
    </row>
    <row r="29" spans="1:13" x14ac:dyDescent="0.2">
      <c r="A29" s="85">
        <v>3222</v>
      </c>
      <c r="B29" s="86" t="s">
        <v>64</v>
      </c>
      <c r="C29" s="123">
        <v>1500</v>
      </c>
      <c r="D29" s="123"/>
      <c r="E29" s="123"/>
      <c r="F29" s="123"/>
      <c r="G29" s="123">
        <v>1500</v>
      </c>
      <c r="H29" s="123"/>
      <c r="I29" s="123"/>
      <c r="J29" s="123"/>
      <c r="K29" s="123"/>
      <c r="L29" s="123"/>
      <c r="M29" s="123"/>
    </row>
    <row r="30" spans="1:13" x14ac:dyDescent="0.2">
      <c r="A30" s="85">
        <v>3223</v>
      </c>
      <c r="B30" s="86" t="s">
        <v>65</v>
      </c>
      <c r="C30" s="160">
        <v>114500</v>
      </c>
      <c r="D30" s="160"/>
      <c r="E30" s="160"/>
      <c r="F30" s="160"/>
      <c r="G30" s="160">
        <v>114500</v>
      </c>
      <c r="H30" s="123"/>
      <c r="I30" s="123"/>
      <c r="J30" s="123"/>
      <c r="K30" s="123"/>
      <c r="L30" s="123"/>
      <c r="M30" s="123"/>
    </row>
    <row r="31" spans="1:13" ht="25.5" x14ac:dyDescent="0.2">
      <c r="A31" s="85">
        <v>3224</v>
      </c>
      <c r="B31" s="86" t="s">
        <v>66</v>
      </c>
      <c r="C31" s="160">
        <v>15000</v>
      </c>
      <c r="D31" s="160"/>
      <c r="E31" s="160"/>
      <c r="F31" s="160"/>
      <c r="G31" s="160">
        <v>15000</v>
      </c>
      <c r="H31" s="123"/>
      <c r="I31" s="123"/>
      <c r="J31" s="123"/>
      <c r="K31" s="123"/>
      <c r="L31" s="123"/>
      <c r="M31" s="123"/>
    </row>
    <row r="32" spans="1:13" x14ac:dyDescent="0.2">
      <c r="A32" s="85">
        <v>3225</v>
      </c>
      <c r="B32" s="86" t="s">
        <v>67</v>
      </c>
      <c r="C32" s="123">
        <v>2000</v>
      </c>
      <c r="D32" s="123"/>
      <c r="E32" s="123"/>
      <c r="F32" s="123"/>
      <c r="G32" s="123">
        <v>2000</v>
      </c>
      <c r="H32" s="123"/>
      <c r="I32" s="123"/>
      <c r="J32" s="123"/>
      <c r="K32" s="123"/>
      <c r="L32" s="123"/>
      <c r="M32" s="123"/>
    </row>
    <row r="33" spans="1:13" ht="25.5" x14ac:dyDescent="0.2">
      <c r="A33" s="85">
        <v>3226</v>
      </c>
      <c r="B33" s="86" t="s">
        <v>68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ht="25.5" x14ac:dyDescent="0.2">
      <c r="A34" s="85">
        <v>3227</v>
      </c>
      <c r="B34" s="86" t="s">
        <v>69</v>
      </c>
      <c r="C34" s="160">
        <v>1000</v>
      </c>
      <c r="D34" s="160"/>
      <c r="E34" s="160"/>
      <c r="F34" s="160"/>
      <c r="G34" s="160">
        <v>1000</v>
      </c>
      <c r="H34" s="123"/>
      <c r="I34" s="123"/>
      <c r="J34" s="123"/>
      <c r="K34" s="123"/>
      <c r="L34" s="123"/>
      <c r="M34" s="123"/>
    </row>
    <row r="35" spans="1:13" x14ac:dyDescent="0.2">
      <c r="A35" s="125">
        <v>323</v>
      </c>
      <c r="B35" s="126" t="s">
        <v>19</v>
      </c>
      <c r="C35" s="122">
        <f>SUM(C36,C37,C38,C39,C40,C41,C42,C43,C44)</f>
        <v>71000</v>
      </c>
      <c r="D35" s="122">
        <f t="shared" ref="D35:M35" si="8">SUM(D36,D37,D38,D39,D40,D41,D42,D43,D44)</f>
        <v>0</v>
      </c>
      <c r="E35" s="122">
        <f t="shared" si="8"/>
        <v>0</v>
      </c>
      <c r="F35" s="122">
        <f t="shared" si="8"/>
        <v>0</v>
      </c>
      <c r="G35" s="122">
        <f t="shared" si="8"/>
        <v>71000</v>
      </c>
      <c r="H35" s="122">
        <f t="shared" si="8"/>
        <v>0</v>
      </c>
      <c r="I35" s="122">
        <f t="shared" si="8"/>
        <v>0</v>
      </c>
      <c r="J35" s="122">
        <f t="shared" si="8"/>
        <v>0</v>
      </c>
      <c r="K35" s="122">
        <f t="shared" si="8"/>
        <v>0</v>
      </c>
      <c r="L35" s="122">
        <f t="shared" si="8"/>
        <v>0</v>
      </c>
      <c r="M35" s="122">
        <f t="shared" si="8"/>
        <v>0</v>
      </c>
    </row>
    <row r="36" spans="1:13" x14ac:dyDescent="0.2">
      <c r="A36" s="85">
        <v>3231</v>
      </c>
      <c r="B36" s="86" t="s">
        <v>70</v>
      </c>
      <c r="C36" s="123">
        <v>9500</v>
      </c>
      <c r="D36" s="123"/>
      <c r="E36" s="123"/>
      <c r="F36" s="123"/>
      <c r="G36" s="123">
        <v>9500</v>
      </c>
      <c r="H36" s="123"/>
      <c r="I36" s="123"/>
      <c r="J36" s="123"/>
      <c r="K36" s="123"/>
      <c r="L36" s="123"/>
      <c r="M36" s="123"/>
    </row>
    <row r="37" spans="1:13" ht="25.5" x14ac:dyDescent="0.2">
      <c r="A37" s="85">
        <v>3232</v>
      </c>
      <c r="B37" s="86" t="s">
        <v>71</v>
      </c>
      <c r="C37" s="160">
        <v>15000</v>
      </c>
      <c r="D37" s="160"/>
      <c r="E37" s="160"/>
      <c r="F37" s="160"/>
      <c r="G37" s="160">
        <v>15000</v>
      </c>
      <c r="H37" s="123"/>
      <c r="I37" s="123"/>
      <c r="J37" s="123"/>
      <c r="K37" s="123"/>
      <c r="L37" s="123"/>
      <c r="M37" s="123"/>
    </row>
    <row r="38" spans="1:13" x14ac:dyDescent="0.2">
      <c r="A38" s="85">
        <v>3233</v>
      </c>
      <c r="B38" s="86" t="s">
        <v>72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x14ac:dyDescent="0.2">
      <c r="A39" s="85">
        <v>3234</v>
      </c>
      <c r="B39" s="86" t="s">
        <v>73</v>
      </c>
      <c r="C39" s="123">
        <v>16500</v>
      </c>
      <c r="D39" s="123"/>
      <c r="E39" s="123"/>
      <c r="F39" s="123"/>
      <c r="G39" s="123">
        <v>16500</v>
      </c>
      <c r="H39" s="123"/>
      <c r="I39" s="123"/>
      <c r="J39" s="123"/>
      <c r="K39" s="123"/>
      <c r="L39" s="123"/>
      <c r="M39" s="123"/>
    </row>
    <row r="40" spans="1:13" x14ac:dyDescent="0.2">
      <c r="A40" s="85">
        <v>3235</v>
      </c>
      <c r="B40" s="86" t="s">
        <v>74</v>
      </c>
      <c r="C40" s="123">
        <v>7000</v>
      </c>
      <c r="D40" s="123"/>
      <c r="E40" s="123"/>
      <c r="F40" s="123"/>
      <c r="G40" s="123">
        <v>7000</v>
      </c>
      <c r="H40" s="123"/>
      <c r="I40" s="123"/>
      <c r="J40" s="123"/>
      <c r="K40" s="123"/>
      <c r="L40" s="123"/>
      <c r="M40" s="123"/>
    </row>
    <row r="41" spans="1:13" x14ac:dyDescent="0.2">
      <c r="A41" s="85">
        <v>3236</v>
      </c>
      <c r="B41" s="86" t="s">
        <v>75</v>
      </c>
      <c r="C41" s="123">
        <v>6000</v>
      </c>
      <c r="D41" s="123"/>
      <c r="E41" s="123"/>
      <c r="F41" s="123"/>
      <c r="G41" s="123">
        <v>6000</v>
      </c>
      <c r="H41" s="123"/>
      <c r="I41" s="123"/>
      <c r="J41" s="123"/>
      <c r="K41" s="123"/>
      <c r="L41" s="123"/>
      <c r="M41" s="123"/>
    </row>
    <row r="42" spans="1:13" x14ac:dyDescent="0.2">
      <c r="A42" s="85">
        <v>3237</v>
      </c>
      <c r="B42" s="86" t="s">
        <v>76</v>
      </c>
      <c r="C42" s="123">
        <v>4000</v>
      </c>
      <c r="D42" s="123"/>
      <c r="E42" s="123"/>
      <c r="F42" s="123"/>
      <c r="G42" s="123">
        <v>4000</v>
      </c>
      <c r="H42" s="123"/>
      <c r="I42" s="123"/>
      <c r="J42" s="123"/>
      <c r="K42" s="123"/>
      <c r="L42" s="123"/>
      <c r="M42" s="123"/>
    </row>
    <row r="43" spans="1:13" x14ac:dyDescent="0.2">
      <c r="A43" s="85">
        <v>3238</v>
      </c>
      <c r="B43" s="86" t="s">
        <v>77</v>
      </c>
      <c r="C43" s="123">
        <v>7000</v>
      </c>
      <c r="D43" s="123"/>
      <c r="E43" s="123"/>
      <c r="F43" s="123"/>
      <c r="G43" s="123">
        <v>7000</v>
      </c>
      <c r="H43" s="123"/>
      <c r="I43" s="123"/>
      <c r="J43" s="123"/>
      <c r="K43" s="123"/>
      <c r="L43" s="123"/>
      <c r="M43" s="123"/>
    </row>
    <row r="44" spans="1:13" x14ac:dyDescent="0.2">
      <c r="A44" s="85">
        <v>3239</v>
      </c>
      <c r="B44" s="86" t="s">
        <v>78</v>
      </c>
      <c r="C44" s="123">
        <v>6000</v>
      </c>
      <c r="D44" s="123"/>
      <c r="E44" s="123"/>
      <c r="F44" s="123"/>
      <c r="G44" s="123">
        <v>6000</v>
      </c>
      <c r="H44" s="123"/>
      <c r="I44" s="123"/>
      <c r="J44" s="123"/>
      <c r="K44" s="123"/>
      <c r="L44" s="123"/>
      <c r="M44" s="123"/>
    </row>
    <row r="45" spans="1:13" s="5" customFormat="1" x14ac:dyDescent="0.2">
      <c r="A45" s="91">
        <v>34</v>
      </c>
      <c r="B45" s="89" t="s">
        <v>20</v>
      </c>
      <c r="C45" s="122">
        <f>SUM(C46)</f>
        <v>2000</v>
      </c>
      <c r="D45" s="122">
        <f t="shared" ref="D45:M45" si="9">SUM(D46)</f>
        <v>0</v>
      </c>
      <c r="E45" s="122">
        <f t="shared" si="9"/>
        <v>0</v>
      </c>
      <c r="F45" s="122">
        <f t="shared" si="9"/>
        <v>0</v>
      </c>
      <c r="G45" s="122">
        <f t="shared" si="9"/>
        <v>2000</v>
      </c>
      <c r="H45" s="122">
        <f t="shared" si="9"/>
        <v>0</v>
      </c>
      <c r="I45" s="122">
        <f t="shared" si="9"/>
        <v>0</v>
      </c>
      <c r="J45" s="122">
        <f t="shared" si="9"/>
        <v>0</v>
      </c>
      <c r="K45" s="122">
        <f t="shared" si="9"/>
        <v>0</v>
      </c>
      <c r="L45" s="122">
        <f t="shared" si="9"/>
        <v>0</v>
      </c>
      <c r="M45" s="122">
        <f t="shared" si="9"/>
        <v>0</v>
      </c>
    </row>
    <row r="46" spans="1:13" s="127" customFormat="1" x14ac:dyDescent="0.2">
      <c r="A46" s="125">
        <v>343</v>
      </c>
      <c r="B46" s="126" t="s">
        <v>21</v>
      </c>
      <c r="C46" s="124">
        <f>SUM(C47,C48,C49,C50)</f>
        <v>2000</v>
      </c>
      <c r="D46" s="124">
        <f t="shared" ref="D46:M46" si="10">SUM(D47,D48,D49,D50)</f>
        <v>0</v>
      </c>
      <c r="E46" s="124">
        <f t="shared" si="10"/>
        <v>0</v>
      </c>
      <c r="F46" s="124">
        <f t="shared" si="10"/>
        <v>0</v>
      </c>
      <c r="G46" s="124">
        <f t="shared" si="10"/>
        <v>2000</v>
      </c>
      <c r="H46" s="124">
        <f t="shared" si="10"/>
        <v>0</v>
      </c>
      <c r="I46" s="124">
        <f t="shared" si="10"/>
        <v>0</v>
      </c>
      <c r="J46" s="124">
        <f t="shared" si="10"/>
        <v>0</v>
      </c>
      <c r="K46" s="124">
        <f t="shared" si="10"/>
        <v>0</v>
      </c>
      <c r="L46" s="124">
        <f t="shared" si="10"/>
        <v>0</v>
      </c>
      <c r="M46" s="124">
        <f t="shared" si="10"/>
        <v>0</v>
      </c>
    </row>
    <row r="47" spans="1:13" ht="25.5" x14ac:dyDescent="0.2">
      <c r="A47" s="85">
        <v>3431</v>
      </c>
      <c r="B47" s="86" t="s">
        <v>79</v>
      </c>
      <c r="C47" s="123">
        <v>2000</v>
      </c>
      <c r="D47" s="123"/>
      <c r="E47" s="123"/>
      <c r="F47" s="123"/>
      <c r="G47" s="123">
        <v>2000</v>
      </c>
      <c r="H47" s="123"/>
      <c r="I47" s="123"/>
      <c r="J47" s="123"/>
      <c r="K47" s="123"/>
      <c r="L47" s="123"/>
      <c r="M47" s="123"/>
    </row>
    <row r="48" spans="1:13" ht="25.5" x14ac:dyDescent="0.2">
      <c r="A48" s="85">
        <v>3432</v>
      </c>
      <c r="B48" s="86" t="s">
        <v>80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x14ac:dyDescent="0.2">
      <c r="A49" s="85">
        <v>3433</v>
      </c>
      <c r="B49" s="86" t="s">
        <v>81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ht="25.5" x14ac:dyDescent="0.2">
      <c r="A50" s="85">
        <v>3434</v>
      </c>
      <c r="B50" s="86" t="s">
        <v>82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x14ac:dyDescent="0.2">
      <c r="A51" s="88"/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</row>
    <row r="52" spans="1:13" x14ac:dyDescent="0.2">
      <c r="A52" s="88" t="s">
        <v>51</v>
      </c>
      <c r="B52" s="89" t="s">
        <v>39</v>
      </c>
      <c r="C52" s="90" t="s">
        <v>97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</row>
    <row r="53" spans="1:13" x14ac:dyDescent="0.2">
      <c r="A53" s="91">
        <v>3</v>
      </c>
      <c r="B53" s="89" t="s">
        <v>35</v>
      </c>
      <c r="C53" s="122">
        <v>3355700</v>
      </c>
      <c r="D53" s="122">
        <f t="shared" ref="D53:M53" si="11">SUM(D54,D65,D89)</f>
        <v>0</v>
      </c>
      <c r="E53" s="122">
        <f t="shared" si="11"/>
        <v>0</v>
      </c>
      <c r="F53" s="122">
        <f t="shared" si="11"/>
        <v>0</v>
      </c>
      <c r="G53" s="161">
        <v>0</v>
      </c>
      <c r="H53" s="122">
        <f t="shared" si="11"/>
        <v>0</v>
      </c>
      <c r="I53" s="161">
        <v>3355700</v>
      </c>
      <c r="J53" s="122">
        <f t="shared" si="11"/>
        <v>0</v>
      </c>
      <c r="K53" s="122">
        <f t="shared" si="11"/>
        <v>0</v>
      </c>
      <c r="L53" s="122">
        <f t="shared" si="11"/>
        <v>0</v>
      </c>
      <c r="M53" s="122">
        <f t="shared" si="11"/>
        <v>0</v>
      </c>
    </row>
    <row r="54" spans="1:13" x14ac:dyDescent="0.2">
      <c r="A54" s="91">
        <v>31</v>
      </c>
      <c r="B54" s="89" t="s">
        <v>12</v>
      </c>
      <c r="C54" s="122">
        <v>3250628</v>
      </c>
      <c r="D54" s="122">
        <f t="shared" ref="D54:M54" si="12">SUM(D55,D60,D62)</f>
        <v>0</v>
      </c>
      <c r="E54" s="122">
        <f t="shared" si="12"/>
        <v>0</v>
      </c>
      <c r="F54" s="122">
        <f t="shared" si="12"/>
        <v>0</v>
      </c>
      <c r="G54" s="161">
        <v>0</v>
      </c>
      <c r="H54" s="122">
        <f t="shared" si="12"/>
        <v>0</v>
      </c>
      <c r="I54" s="161">
        <v>3250628</v>
      </c>
      <c r="J54" s="122">
        <f t="shared" si="12"/>
        <v>0</v>
      </c>
      <c r="K54" s="122">
        <f t="shared" si="12"/>
        <v>0</v>
      </c>
      <c r="L54" s="122">
        <f t="shared" si="12"/>
        <v>0</v>
      </c>
      <c r="M54" s="122">
        <f t="shared" si="12"/>
        <v>0</v>
      </c>
    </row>
    <row r="55" spans="1:13" s="5" customFormat="1" x14ac:dyDescent="0.2">
      <c r="A55" s="125">
        <v>311</v>
      </c>
      <c r="B55" s="126" t="s">
        <v>13</v>
      </c>
      <c r="C55" s="122">
        <v>2699120</v>
      </c>
      <c r="D55" s="122">
        <f t="shared" ref="D55:M55" si="13">SUM(D56,D57,D58,D59)</f>
        <v>0</v>
      </c>
      <c r="E55" s="122">
        <f t="shared" si="13"/>
        <v>0</v>
      </c>
      <c r="F55" s="122">
        <f t="shared" si="13"/>
        <v>0</v>
      </c>
      <c r="G55" s="161">
        <v>0</v>
      </c>
      <c r="H55" s="122">
        <f t="shared" si="13"/>
        <v>0</v>
      </c>
      <c r="I55" s="161">
        <v>2699120</v>
      </c>
      <c r="J55" s="122">
        <f t="shared" si="13"/>
        <v>0</v>
      </c>
      <c r="K55" s="122">
        <f t="shared" si="13"/>
        <v>0</v>
      </c>
      <c r="L55" s="122">
        <f t="shared" si="13"/>
        <v>0</v>
      </c>
      <c r="M55" s="122">
        <f t="shared" si="13"/>
        <v>0</v>
      </c>
    </row>
    <row r="56" spans="1:13" s="5" customFormat="1" x14ac:dyDescent="0.2">
      <c r="A56" s="85">
        <v>3111</v>
      </c>
      <c r="B56" s="86" t="s">
        <v>53</v>
      </c>
      <c r="C56" s="123">
        <v>2670000</v>
      </c>
      <c r="D56" s="123"/>
      <c r="E56" s="123"/>
      <c r="F56" s="123"/>
      <c r="G56" s="160">
        <v>0</v>
      </c>
      <c r="H56" s="123"/>
      <c r="I56" s="160">
        <v>2670000</v>
      </c>
      <c r="J56" s="123"/>
      <c r="K56" s="123"/>
      <c r="L56" s="123"/>
      <c r="M56" s="123"/>
    </row>
    <row r="57" spans="1:13" s="5" customFormat="1" x14ac:dyDescent="0.2">
      <c r="A57" s="85">
        <v>3112</v>
      </c>
      <c r="B57" s="86" t="s">
        <v>54</v>
      </c>
      <c r="C57" s="123">
        <v>14600</v>
      </c>
      <c r="D57" s="123"/>
      <c r="E57" s="123"/>
      <c r="F57" s="123"/>
      <c r="G57" s="160">
        <v>0</v>
      </c>
      <c r="H57" s="123"/>
      <c r="I57" s="160">
        <v>146000</v>
      </c>
      <c r="J57" s="123"/>
      <c r="K57" s="123"/>
      <c r="L57" s="123"/>
      <c r="M57" s="123"/>
    </row>
    <row r="58" spans="1:13" s="5" customFormat="1" x14ac:dyDescent="0.2">
      <c r="A58" s="85">
        <v>3113</v>
      </c>
      <c r="B58" s="86" t="s">
        <v>55</v>
      </c>
      <c r="C58" s="123">
        <v>14600</v>
      </c>
      <c r="D58" s="123"/>
      <c r="E58" s="123"/>
      <c r="F58" s="123"/>
      <c r="G58" s="160">
        <v>0</v>
      </c>
      <c r="H58" s="123"/>
      <c r="I58" s="160">
        <v>14600</v>
      </c>
      <c r="J58" s="123"/>
      <c r="K58" s="123"/>
      <c r="L58" s="123"/>
      <c r="M58" s="123"/>
    </row>
    <row r="59" spans="1:13" s="5" customFormat="1" x14ac:dyDescent="0.2">
      <c r="A59" s="85">
        <v>3114</v>
      </c>
      <c r="B59" s="86" t="s">
        <v>56</v>
      </c>
      <c r="C59" s="123"/>
      <c r="D59" s="123"/>
      <c r="E59" s="123"/>
      <c r="F59" s="123"/>
      <c r="G59" s="160"/>
      <c r="H59" s="123"/>
      <c r="I59" s="160"/>
      <c r="J59" s="123"/>
      <c r="K59" s="123"/>
      <c r="L59" s="123"/>
      <c r="M59" s="123"/>
    </row>
    <row r="60" spans="1:13" s="5" customFormat="1" x14ac:dyDescent="0.2">
      <c r="A60" s="125">
        <v>312</v>
      </c>
      <c r="B60" s="126" t="s">
        <v>14</v>
      </c>
      <c r="C60" s="122">
        <f>SUM(C61)</f>
        <v>106700</v>
      </c>
      <c r="D60" s="155">
        <f t="shared" ref="D60:M60" si="14">SUM(D61)</f>
        <v>0</v>
      </c>
      <c r="E60" s="122">
        <f t="shared" si="14"/>
        <v>0</v>
      </c>
      <c r="F60" s="122">
        <f t="shared" si="14"/>
        <v>0</v>
      </c>
      <c r="G60" s="161">
        <v>0</v>
      </c>
      <c r="H60" s="122">
        <f t="shared" si="14"/>
        <v>0</v>
      </c>
      <c r="I60" s="161">
        <v>106700</v>
      </c>
      <c r="J60" s="122">
        <f t="shared" si="14"/>
        <v>0</v>
      </c>
      <c r="K60" s="122">
        <f t="shared" si="14"/>
        <v>0</v>
      </c>
      <c r="L60" s="122">
        <f t="shared" si="14"/>
        <v>0</v>
      </c>
      <c r="M60" s="122">
        <f t="shared" si="14"/>
        <v>0</v>
      </c>
    </row>
    <row r="61" spans="1:13" s="5" customFormat="1" x14ac:dyDescent="0.2">
      <c r="A61" s="85">
        <v>3121</v>
      </c>
      <c r="B61" s="86" t="s">
        <v>14</v>
      </c>
      <c r="C61" s="123">
        <v>106700</v>
      </c>
      <c r="D61" s="123"/>
      <c r="E61" s="123"/>
      <c r="F61" s="123"/>
      <c r="G61" s="160">
        <v>0</v>
      </c>
      <c r="H61" s="123"/>
      <c r="I61" s="160">
        <v>106700</v>
      </c>
      <c r="J61" s="123"/>
      <c r="K61" s="123"/>
      <c r="L61" s="123"/>
      <c r="M61" s="123"/>
    </row>
    <row r="62" spans="1:13" s="5" customFormat="1" x14ac:dyDescent="0.2">
      <c r="A62" s="125">
        <v>313</v>
      </c>
      <c r="B62" s="86" t="s">
        <v>15</v>
      </c>
      <c r="C62" s="122">
        <f>SUM(C63,C64,)</f>
        <v>444800</v>
      </c>
      <c r="D62" s="122">
        <f t="shared" ref="D62:M62" si="15">SUM(D63,D64,)</f>
        <v>0</v>
      </c>
      <c r="E62" s="122">
        <f t="shared" si="15"/>
        <v>0</v>
      </c>
      <c r="F62" s="122">
        <f t="shared" si="15"/>
        <v>0</v>
      </c>
      <c r="G62" s="161">
        <v>0</v>
      </c>
      <c r="H62" s="122">
        <f t="shared" si="15"/>
        <v>0</v>
      </c>
      <c r="I62" s="161">
        <v>444800</v>
      </c>
      <c r="J62" s="122">
        <f t="shared" si="15"/>
        <v>0</v>
      </c>
      <c r="K62" s="122">
        <f t="shared" si="15"/>
        <v>0</v>
      </c>
      <c r="L62" s="122">
        <f t="shared" si="15"/>
        <v>0</v>
      </c>
      <c r="M62" s="122">
        <f t="shared" si="15"/>
        <v>0</v>
      </c>
    </row>
    <row r="63" spans="1:13" ht="25.5" x14ac:dyDescent="0.2">
      <c r="A63" s="85">
        <v>3131</v>
      </c>
      <c r="B63" s="86" t="s">
        <v>57</v>
      </c>
      <c r="C63" s="123"/>
      <c r="D63" s="123"/>
      <c r="E63" s="123"/>
      <c r="F63" s="123"/>
      <c r="G63" s="160"/>
      <c r="H63" s="123"/>
      <c r="I63" s="160"/>
      <c r="J63" s="123"/>
      <c r="K63" s="123"/>
      <c r="L63" s="123"/>
      <c r="M63" s="123"/>
    </row>
    <row r="64" spans="1:13" ht="25.5" x14ac:dyDescent="0.2">
      <c r="A64" s="85">
        <v>3132</v>
      </c>
      <c r="B64" s="86" t="s">
        <v>58</v>
      </c>
      <c r="C64" s="123">
        <v>444800</v>
      </c>
      <c r="D64" s="123"/>
      <c r="E64" s="123"/>
      <c r="F64" s="123"/>
      <c r="G64" s="160">
        <v>0</v>
      </c>
      <c r="H64" s="123"/>
      <c r="I64" s="160">
        <v>444800</v>
      </c>
      <c r="J64" s="123"/>
      <c r="K64" s="123"/>
      <c r="L64" s="123"/>
      <c r="M64" s="123"/>
    </row>
    <row r="65" spans="1:13" x14ac:dyDescent="0.2">
      <c r="A65" s="91">
        <v>32</v>
      </c>
      <c r="B65" s="89" t="s">
        <v>16</v>
      </c>
      <c r="C65" s="122">
        <f>SUM(C66,C71,C79)</f>
        <v>105000</v>
      </c>
      <c r="D65" s="122">
        <f t="shared" ref="D65:M65" si="16">SUM(D66,D71,D79)</f>
        <v>0</v>
      </c>
      <c r="E65" s="122">
        <f t="shared" si="16"/>
        <v>0</v>
      </c>
      <c r="F65" s="122">
        <f t="shared" si="16"/>
        <v>0</v>
      </c>
      <c r="G65" s="161">
        <v>0</v>
      </c>
      <c r="H65" s="122">
        <f t="shared" si="16"/>
        <v>0</v>
      </c>
      <c r="I65" s="161">
        <v>105000</v>
      </c>
      <c r="J65" s="122">
        <f t="shared" si="16"/>
        <v>0</v>
      </c>
      <c r="K65" s="122">
        <f t="shared" si="16"/>
        <v>0</v>
      </c>
      <c r="L65" s="122">
        <f t="shared" si="16"/>
        <v>0</v>
      </c>
      <c r="M65" s="122">
        <f t="shared" si="16"/>
        <v>0</v>
      </c>
    </row>
    <row r="66" spans="1:13" ht="25.5" x14ac:dyDescent="0.2">
      <c r="A66" s="125">
        <v>321</v>
      </c>
      <c r="B66" s="126" t="s">
        <v>17</v>
      </c>
      <c r="C66" s="122">
        <f>SUM(C67,C68,C69,C70)</f>
        <v>105000</v>
      </c>
      <c r="D66" s="122">
        <f t="shared" ref="D66:M66" si="17">SUM(D67,D68,D69,D70)</f>
        <v>0</v>
      </c>
      <c r="E66" s="122">
        <f t="shared" si="17"/>
        <v>0</v>
      </c>
      <c r="F66" s="122">
        <f t="shared" si="17"/>
        <v>0</v>
      </c>
      <c r="G66" s="161">
        <v>0</v>
      </c>
      <c r="H66" s="122">
        <f t="shared" si="17"/>
        <v>0</v>
      </c>
      <c r="I66" s="161">
        <v>105000</v>
      </c>
      <c r="J66" s="122">
        <f t="shared" si="17"/>
        <v>0</v>
      </c>
      <c r="K66" s="122">
        <f t="shared" si="17"/>
        <v>0</v>
      </c>
      <c r="L66" s="122">
        <f t="shared" si="17"/>
        <v>0</v>
      </c>
      <c r="M66" s="122">
        <f t="shared" si="17"/>
        <v>0</v>
      </c>
    </row>
    <row r="67" spans="1:13" x14ac:dyDescent="0.2">
      <c r="A67" s="85">
        <v>3211</v>
      </c>
      <c r="B67" s="86" t="s">
        <v>59</v>
      </c>
      <c r="C67" s="123">
        <v>0</v>
      </c>
      <c r="D67" s="123"/>
      <c r="E67" s="123"/>
      <c r="F67" s="123"/>
      <c r="G67" s="160">
        <v>0</v>
      </c>
      <c r="H67" s="123"/>
      <c r="I67" s="133"/>
      <c r="J67" s="123"/>
      <c r="K67" s="123"/>
      <c r="L67" s="123"/>
      <c r="M67" s="123"/>
    </row>
    <row r="68" spans="1:13" ht="25.5" x14ac:dyDescent="0.2">
      <c r="A68" s="85">
        <v>3212</v>
      </c>
      <c r="B68" s="86" t="s">
        <v>60</v>
      </c>
      <c r="C68" s="134">
        <v>105000</v>
      </c>
      <c r="D68" s="135"/>
      <c r="E68" s="123"/>
      <c r="F68" s="123"/>
      <c r="G68" s="160">
        <v>0</v>
      </c>
      <c r="H68" s="123"/>
      <c r="I68" s="160">
        <v>105000</v>
      </c>
      <c r="J68" s="123"/>
      <c r="K68" s="123"/>
      <c r="L68" s="123"/>
      <c r="M68" s="123"/>
    </row>
    <row r="69" spans="1:13" x14ac:dyDescent="0.2">
      <c r="A69" s="85">
        <v>3213</v>
      </c>
      <c r="B69" s="86" t="s">
        <v>61</v>
      </c>
      <c r="C69" s="123"/>
      <c r="D69" s="123"/>
      <c r="E69" s="123"/>
      <c r="F69" s="123"/>
      <c r="G69" s="133"/>
      <c r="H69" s="123"/>
      <c r="I69" s="123"/>
      <c r="J69" s="123"/>
      <c r="K69" s="123"/>
      <c r="L69" s="123"/>
      <c r="M69" s="123"/>
    </row>
    <row r="70" spans="1:13" ht="25.5" x14ac:dyDescent="0.2">
      <c r="A70" s="85">
        <v>3214</v>
      </c>
      <c r="B70" s="86" t="s">
        <v>62</v>
      </c>
      <c r="C70" s="123"/>
      <c r="D70" s="123"/>
      <c r="E70" s="123"/>
      <c r="F70" s="123"/>
      <c r="G70" s="133"/>
      <c r="H70" s="123"/>
      <c r="I70" s="123"/>
      <c r="J70" s="123"/>
      <c r="K70" s="123"/>
      <c r="L70" s="123"/>
      <c r="M70" s="123"/>
    </row>
    <row r="71" spans="1:13" x14ac:dyDescent="0.2">
      <c r="A71" s="85">
        <v>322</v>
      </c>
      <c r="B71" s="86" t="s">
        <v>18</v>
      </c>
      <c r="C71" s="122">
        <f>SUM(C72,C73,C74,C75,C76,C77,C78)</f>
        <v>0</v>
      </c>
      <c r="D71" s="122">
        <f t="shared" ref="D71:M71" si="18">SUM(D72,D73,D74,D75,D76,D77,D78)</f>
        <v>0</v>
      </c>
      <c r="E71" s="122">
        <f t="shared" si="18"/>
        <v>0</v>
      </c>
      <c r="F71" s="122">
        <f t="shared" si="18"/>
        <v>0</v>
      </c>
      <c r="G71" s="161">
        <f t="shared" si="18"/>
        <v>0</v>
      </c>
      <c r="H71" s="122">
        <f t="shared" si="18"/>
        <v>0</v>
      </c>
      <c r="I71" s="122">
        <f t="shared" si="18"/>
        <v>0</v>
      </c>
      <c r="J71" s="122">
        <f t="shared" si="18"/>
        <v>0</v>
      </c>
      <c r="K71" s="122">
        <f t="shared" si="18"/>
        <v>0</v>
      </c>
      <c r="L71" s="122">
        <f t="shared" si="18"/>
        <v>0</v>
      </c>
      <c r="M71" s="122">
        <f t="shared" si="18"/>
        <v>0</v>
      </c>
    </row>
    <row r="72" spans="1:13" ht="25.5" x14ac:dyDescent="0.2">
      <c r="A72" s="85">
        <v>3221</v>
      </c>
      <c r="B72" s="86" t="s">
        <v>63</v>
      </c>
      <c r="C72" s="133"/>
      <c r="D72" s="123"/>
      <c r="E72" s="123"/>
      <c r="F72" s="123"/>
      <c r="G72" s="133"/>
      <c r="H72" s="123"/>
      <c r="I72" s="123"/>
      <c r="J72" s="123"/>
      <c r="K72" s="123"/>
      <c r="L72" s="123"/>
      <c r="M72" s="123"/>
    </row>
    <row r="73" spans="1:13" s="5" customFormat="1" x14ac:dyDescent="0.2">
      <c r="A73" s="85">
        <v>3222</v>
      </c>
      <c r="B73" s="86" t="s">
        <v>64</v>
      </c>
      <c r="C73" s="123"/>
      <c r="D73" s="123"/>
      <c r="E73" s="123"/>
      <c r="F73" s="123"/>
      <c r="G73" s="133"/>
      <c r="H73" s="123"/>
      <c r="I73" s="123"/>
      <c r="J73" s="123"/>
      <c r="K73" s="123"/>
      <c r="L73" s="123"/>
      <c r="M73" s="123"/>
    </row>
    <row r="74" spans="1:13" x14ac:dyDescent="0.2">
      <c r="A74" s="85">
        <v>3223</v>
      </c>
      <c r="B74" s="86" t="s">
        <v>65</v>
      </c>
      <c r="C74" s="123"/>
      <c r="D74" s="123"/>
      <c r="E74" s="123"/>
      <c r="F74" s="123"/>
      <c r="G74" s="133"/>
      <c r="H74" s="123"/>
      <c r="I74" s="123"/>
      <c r="J74" s="123"/>
      <c r="K74" s="123"/>
      <c r="L74" s="123"/>
      <c r="M74" s="123"/>
    </row>
    <row r="75" spans="1:13" s="127" customFormat="1" ht="25.5" x14ac:dyDescent="0.2">
      <c r="A75" s="85">
        <v>3224</v>
      </c>
      <c r="B75" s="86" t="s">
        <v>66</v>
      </c>
      <c r="C75" s="123"/>
      <c r="D75" s="123"/>
      <c r="E75" s="123"/>
      <c r="F75" s="123"/>
      <c r="G75" s="133"/>
      <c r="H75" s="123"/>
      <c r="I75" s="123"/>
      <c r="J75" s="123"/>
      <c r="K75" s="123"/>
      <c r="L75" s="123"/>
      <c r="M75" s="123"/>
    </row>
    <row r="76" spans="1:13" x14ac:dyDescent="0.2">
      <c r="A76" s="85">
        <v>3225</v>
      </c>
      <c r="B76" s="86" t="s">
        <v>67</v>
      </c>
      <c r="C76" s="123"/>
      <c r="D76" s="123"/>
      <c r="E76" s="123"/>
      <c r="F76" s="123"/>
      <c r="G76" s="133"/>
      <c r="H76" s="123"/>
      <c r="I76" s="123"/>
      <c r="J76" s="123"/>
      <c r="K76" s="123"/>
      <c r="L76" s="123"/>
      <c r="M76" s="123"/>
    </row>
    <row r="77" spans="1:13" ht="25.5" x14ac:dyDescent="0.2">
      <c r="A77" s="85">
        <v>3226</v>
      </c>
      <c r="B77" s="86" t="s">
        <v>68</v>
      </c>
      <c r="C77" s="123"/>
      <c r="D77" s="123"/>
      <c r="E77" s="123"/>
      <c r="F77" s="123"/>
      <c r="G77" s="133"/>
      <c r="H77" s="123"/>
      <c r="I77" s="123"/>
      <c r="J77" s="123"/>
      <c r="K77" s="123"/>
      <c r="L77" s="123"/>
      <c r="M77" s="123"/>
    </row>
    <row r="78" spans="1:13" ht="25.5" x14ac:dyDescent="0.2">
      <c r="A78" s="85">
        <v>3227</v>
      </c>
      <c r="B78" s="86" t="s">
        <v>69</v>
      </c>
      <c r="C78" s="123"/>
      <c r="D78" s="123"/>
      <c r="E78" s="123"/>
      <c r="F78" s="123"/>
      <c r="G78" s="133"/>
      <c r="H78" s="123"/>
      <c r="I78" s="123"/>
      <c r="J78" s="123"/>
      <c r="K78" s="123"/>
      <c r="L78" s="123"/>
      <c r="M78" s="123"/>
    </row>
    <row r="79" spans="1:13" x14ac:dyDescent="0.2">
      <c r="A79" s="125">
        <v>323</v>
      </c>
      <c r="B79" s="126" t="s">
        <v>19</v>
      </c>
      <c r="C79" s="122">
        <v>0</v>
      </c>
      <c r="D79" s="122">
        <f t="shared" ref="D79:M79" si="19">SUM(D80,D81,D82,D83,D84,D85,D86,D87,D88)</f>
        <v>0</v>
      </c>
      <c r="E79" s="122">
        <f t="shared" si="19"/>
        <v>0</v>
      </c>
      <c r="F79" s="122">
        <f t="shared" si="19"/>
        <v>0</v>
      </c>
      <c r="G79" s="161">
        <f t="shared" si="19"/>
        <v>0</v>
      </c>
      <c r="H79" s="122">
        <f t="shared" si="19"/>
        <v>0</v>
      </c>
      <c r="I79" s="122">
        <f t="shared" si="19"/>
        <v>0</v>
      </c>
      <c r="J79" s="122">
        <f t="shared" si="19"/>
        <v>0</v>
      </c>
      <c r="K79" s="122">
        <f t="shared" si="19"/>
        <v>0</v>
      </c>
      <c r="L79" s="122">
        <f t="shared" si="19"/>
        <v>0</v>
      </c>
      <c r="M79" s="122">
        <f t="shared" si="19"/>
        <v>0</v>
      </c>
    </row>
    <row r="80" spans="1:13" s="5" customFormat="1" ht="12.75" customHeight="1" x14ac:dyDescent="0.2">
      <c r="A80" s="85">
        <v>3231</v>
      </c>
      <c r="B80" s="86" t="s">
        <v>70</v>
      </c>
      <c r="C80" s="123"/>
      <c r="D80" s="123"/>
      <c r="E80" s="123"/>
      <c r="F80" s="123"/>
      <c r="G80" s="133"/>
      <c r="H80" s="123"/>
      <c r="I80" s="123"/>
      <c r="J80" s="123"/>
      <c r="K80" s="123"/>
      <c r="L80" s="123"/>
      <c r="M80" s="123"/>
    </row>
    <row r="81" spans="1:13" s="5" customFormat="1" ht="22.5" customHeight="1" x14ac:dyDescent="0.2">
      <c r="A81" s="85">
        <v>3232</v>
      </c>
      <c r="B81" s="86" t="s">
        <v>71</v>
      </c>
      <c r="C81" s="123"/>
      <c r="D81" s="123"/>
      <c r="E81" s="123"/>
      <c r="F81" s="123"/>
      <c r="G81" s="133"/>
      <c r="H81" s="123"/>
      <c r="I81" s="123"/>
      <c r="J81" s="123"/>
      <c r="K81" s="123"/>
      <c r="L81" s="123"/>
      <c r="M81" s="123"/>
    </row>
    <row r="82" spans="1:13" s="5" customFormat="1" ht="23.25" customHeight="1" x14ac:dyDescent="0.2">
      <c r="A82" s="85">
        <v>3233</v>
      </c>
      <c r="B82" s="86" t="s">
        <v>72</v>
      </c>
      <c r="C82" s="123"/>
      <c r="D82" s="123"/>
      <c r="E82" s="123"/>
      <c r="F82" s="123"/>
      <c r="G82" s="133"/>
      <c r="H82" s="123"/>
      <c r="I82" s="123"/>
      <c r="J82" s="123"/>
      <c r="K82" s="123"/>
      <c r="L82" s="123"/>
      <c r="M82" s="123"/>
    </row>
    <row r="83" spans="1:13" s="5" customFormat="1" ht="40.5" customHeight="1" x14ac:dyDescent="0.2">
      <c r="A83" s="85">
        <v>3234</v>
      </c>
      <c r="B83" s="86" t="s">
        <v>73</v>
      </c>
      <c r="C83" s="123"/>
      <c r="D83" s="123"/>
      <c r="E83" s="123"/>
      <c r="F83" s="123"/>
      <c r="G83" s="133"/>
      <c r="H83" s="123"/>
      <c r="I83" s="123"/>
      <c r="J83" s="123"/>
      <c r="K83" s="123"/>
      <c r="L83" s="123"/>
      <c r="M83" s="123"/>
    </row>
    <row r="84" spans="1:13" s="5" customFormat="1" ht="12.75" customHeight="1" x14ac:dyDescent="0.2">
      <c r="A84" s="85">
        <v>3235</v>
      </c>
      <c r="B84" s="86" t="s">
        <v>74</v>
      </c>
      <c r="C84" s="123"/>
      <c r="D84" s="123"/>
      <c r="E84" s="123"/>
      <c r="F84" s="123"/>
      <c r="G84" s="133"/>
      <c r="H84" s="123"/>
      <c r="I84" s="123"/>
      <c r="J84" s="123"/>
      <c r="K84" s="123"/>
      <c r="L84" s="123"/>
      <c r="M84" s="123"/>
    </row>
    <row r="85" spans="1:13" s="5" customFormat="1" ht="12.75" customHeight="1" x14ac:dyDescent="0.2">
      <c r="A85" s="85">
        <v>3236</v>
      </c>
      <c r="B85" s="86" t="s">
        <v>75</v>
      </c>
      <c r="C85" s="123"/>
      <c r="D85" s="123"/>
      <c r="E85" s="123"/>
      <c r="F85" s="123"/>
      <c r="G85" s="133"/>
      <c r="H85" s="123"/>
      <c r="I85" s="123"/>
      <c r="J85" s="123"/>
      <c r="K85" s="123"/>
      <c r="L85" s="123"/>
      <c r="M85" s="123"/>
    </row>
    <row r="86" spans="1:13" s="5" customFormat="1" ht="12.75" customHeight="1" x14ac:dyDescent="0.2">
      <c r="A86" s="85">
        <v>3237</v>
      </c>
      <c r="B86" s="86" t="s">
        <v>76</v>
      </c>
      <c r="C86" s="123"/>
      <c r="D86" s="123"/>
      <c r="E86" s="123"/>
      <c r="F86" s="123"/>
      <c r="G86" s="133"/>
      <c r="H86" s="123"/>
      <c r="I86" s="123"/>
      <c r="J86" s="123"/>
      <c r="K86" s="123"/>
      <c r="L86" s="123"/>
      <c r="M86" s="123"/>
    </row>
    <row r="87" spans="1:13" s="5" customFormat="1" ht="12.75" customHeight="1" x14ac:dyDescent="0.2">
      <c r="A87" s="85">
        <v>3238</v>
      </c>
      <c r="B87" s="86" t="s">
        <v>77</v>
      </c>
      <c r="C87" s="123"/>
      <c r="D87" s="123"/>
      <c r="E87" s="123"/>
      <c r="F87" s="123"/>
      <c r="G87" s="133"/>
      <c r="H87" s="123"/>
      <c r="I87" s="123"/>
      <c r="J87" s="123"/>
      <c r="K87" s="123"/>
      <c r="L87" s="123"/>
      <c r="M87" s="123"/>
    </row>
    <row r="88" spans="1:13" s="5" customFormat="1" ht="12.75" customHeight="1" x14ac:dyDescent="0.2">
      <c r="A88" s="85">
        <v>3239</v>
      </c>
      <c r="B88" s="86" t="s">
        <v>78</v>
      </c>
      <c r="C88" s="123"/>
      <c r="D88" s="123"/>
      <c r="E88" s="123"/>
      <c r="F88" s="123"/>
      <c r="G88" s="133"/>
      <c r="H88" s="123"/>
      <c r="I88" s="123"/>
      <c r="J88" s="123"/>
      <c r="K88" s="123"/>
      <c r="L88" s="123"/>
      <c r="M88" s="123"/>
    </row>
    <row r="89" spans="1:13" s="5" customFormat="1" x14ac:dyDescent="0.2">
      <c r="A89" s="91">
        <v>34</v>
      </c>
      <c r="B89" s="89" t="s">
        <v>20</v>
      </c>
      <c r="C89" s="122">
        <v>0</v>
      </c>
      <c r="D89" s="122">
        <f t="shared" ref="D89:M89" si="20">SUM(D90)</f>
        <v>0</v>
      </c>
      <c r="E89" s="122">
        <f t="shared" si="20"/>
        <v>0</v>
      </c>
      <c r="F89" s="122">
        <f t="shared" si="20"/>
        <v>0</v>
      </c>
      <c r="G89" s="161">
        <f t="shared" si="20"/>
        <v>0</v>
      </c>
      <c r="H89" s="122">
        <f t="shared" si="20"/>
        <v>0</v>
      </c>
      <c r="I89" s="122">
        <f t="shared" si="20"/>
        <v>0</v>
      </c>
      <c r="J89" s="122">
        <f t="shared" si="20"/>
        <v>0</v>
      </c>
      <c r="K89" s="122">
        <f t="shared" si="20"/>
        <v>0</v>
      </c>
      <c r="L89" s="122">
        <f t="shared" si="20"/>
        <v>0</v>
      </c>
      <c r="M89" s="122">
        <f t="shared" si="20"/>
        <v>0</v>
      </c>
    </row>
    <row r="90" spans="1:13" s="5" customFormat="1" x14ac:dyDescent="0.2">
      <c r="A90" s="125">
        <v>343</v>
      </c>
      <c r="B90" s="126" t="s">
        <v>21</v>
      </c>
      <c r="C90" s="124">
        <v>0</v>
      </c>
      <c r="D90" s="124">
        <f t="shared" ref="D90:M90" si="21">SUM(D91,D92,D93,D94)</f>
        <v>0</v>
      </c>
      <c r="E90" s="124">
        <f t="shared" si="21"/>
        <v>0</v>
      </c>
      <c r="F90" s="124">
        <f t="shared" si="21"/>
        <v>0</v>
      </c>
      <c r="G90" s="161">
        <f t="shared" si="21"/>
        <v>0</v>
      </c>
      <c r="H90" s="124">
        <f t="shared" si="21"/>
        <v>0</v>
      </c>
      <c r="I90" s="124">
        <f t="shared" si="21"/>
        <v>0</v>
      </c>
      <c r="J90" s="124">
        <f t="shared" si="21"/>
        <v>0</v>
      </c>
      <c r="K90" s="124">
        <f t="shared" si="21"/>
        <v>0</v>
      </c>
      <c r="L90" s="124">
        <f t="shared" si="21"/>
        <v>0</v>
      </c>
      <c r="M90" s="124">
        <f t="shared" si="21"/>
        <v>0</v>
      </c>
    </row>
    <row r="91" spans="1:13" s="5" customFormat="1" ht="25.5" x14ac:dyDescent="0.2">
      <c r="A91" s="85">
        <v>3431</v>
      </c>
      <c r="B91" s="86" t="s">
        <v>79</v>
      </c>
      <c r="C91" s="123"/>
      <c r="D91" s="123"/>
      <c r="E91" s="123"/>
      <c r="F91" s="123"/>
      <c r="G91" s="133"/>
      <c r="H91" s="123"/>
      <c r="I91" s="123"/>
      <c r="J91" s="123"/>
      <c r="K91" s="123"/>
      <c r="L91" s="123"/>
      <c r="M91" s="123"/>
    </row>
    <row r="92" spans="1:13" s="5" customFormat="1" ht="25.5" x14ac:dyDescent="0.2">
      <c r="A92" s="85">
        <v>3432</v>
      </c>
      <c r="B92" s="86" t="s">
        <v>80</v>
      </c>
      <c r="C92" s="123"/>
      <c r="D92" s="123"/>
      <c r="E92" s="123"/>
      <c r="F92" s="123"/>
      <c r="G92" s="133"/>
      <c r="H92" s="123"/>
      <c r="I92" s="123"/>
      <c r="J92" s="123"/>
      <c r="K92" s="123"/>
      <c r="L92" s="123"/>
      <c r="M92" s="123"/>
    </row>
    <row r="93" spans="1:13" x14ac:dyDescent="0.2">
      <c r="A93" s="85">
        <v>3433</v>
      </c>
      <c r="B93" s="86" t="s">
        <v>81</v>
      </c>
      <c r="C93" s="123"/>
      <c r="D93" s="123"/>
      <c r="E93" s="123"/>
      <c r="F93" s="123"/>
      <c r="G93" s="133"/>
      <c r="H93" s="123"/>
      <c r="I93" s="123"/>
      <c r="J93" s="123"/>
      <c r="K93" s="123"/>
      <c r="L93" s="123"/>
      <c r="M93" s="123"/>
    </row>
    <row r="94" spans="1:13" ht="25.5" x14ac:dyDescent="0.2">
      <c r="A94" s="85">
        <v>3434</v>
      </c>
      <c r="B94" s="86" t="s">
        <v>119</v>
      </c>
      <c r="C94" s="160"/>
      <c r="D94" s="123"/>
      <c r="E94" s="123"/>
      <c r="F94" s="123"/>
      <c r="G94" s="123">
        <v>0</v>
      </c>
      <c r="H94" s="123"/>
      <c r="I94" s="160"/>
      <c r="J94" s="123"/>
      <c r="K94" s="123"/>
      <c r="L94" s="123"/>
      <c r="M94" s="123"/>
    </row>
    <row r="95" spans="1:13" x14ac:dyDescent="0.2">
      <c r="A95" s="141" t="s">
        <v>51</v>
      </c>
      <c r="B95" s="142" t="s">
        <v>39</v>
      </c>
      <c r="C95" s="143" t="s">
        <v>98</v>
      </c>
      <c r="D95" s="144"/>
      <c r="E95" s="144"/>
      <c r="F95" s="144"/>
      <c r="G95" s="144"/>
      <c r="H95" s="144"/>
      <c r="I95" s="144"/>
      <c r="J95" s="144"/>
      <c r="K95" s="144"/>
      <c r="L95" s="144"/>
      <c r="M95" s="144"/>
    </row>
    <row r="96" spans="1:13" x14ac:dyDescent="0.2">
      <c r="A96" s="91">
        <v>3</v>
      </c>
      <c r="B96" s="89" t="s">
        <v>35</v>
      </c>
      <c r="C96" s="136">
        <v>257900</v>
      </c>
      <c r="D96" s="136">
        <f t="shared" ref="D96:M96" si="22">SUM(D97,D108,D137)</f>
        <v>0</v>
      </c>
      <c r="E96" s="136">
        <v>72900</v>
      </c>
      <c r="F96" s="136">
        <f t="shared" si="22"/>
        <v>185000</v>
      </c>
      <c r="G96" s="136">
        <f t="shared" si="22"/>
        <v>0</v>
      </c>
      <c r="H96" s="136">
        <f t="shared" si="22"/>
        <v>0</v>
      </c>
      <c r="I96" s="136">
        <f t="shared" si="22"/>
        <v>0</v>
      </c>
      <c r="J96" s="159">
        <f t="shared" si="22"/>
        <v>0</v>
      </c>
      <c r="K96" s="136">
        <v>0</v>
      </c>
      <c r="L96" s="136">
        <f t="shared" si="22"/>
        <v>0</v>
      </c>
      <c r="M96" s="136">
        <f t="shared" si="22"/>
        <v>0</v>
      </c>
    </row>
    <row r="97" spans="1:13" x14ac:dyDescent="0.2">
      <c r="A97" s="91">
        <v>31</v>
      </c>
      <c r="B97" s="89" t="s">
        <v>12</v>
      </c>
      <c r="C97" s="136">
        <f>SUM(C98,C103,C105)</f>
        <v>0</v>
      </c>
      <c r="D97" s="136">
        <f t="shared" ref="D97:M97" si="23">SUM(D98,D103,D105)</f>
        <v>0</v>
      </c>
      <c r="E97" s="136">
        <f t="shared" si="23"/>
        <v>0</v>
      </c>
      <c r="F97" s="136">
        <f t="shared" si="23"/>
        <v>0</v>
      </c>
      <c r="G97" s="136">
        <f t="shared" si="23"/>
        <v>0</v>
      </c>
      <c r="H97" s="136">
        <f t="shared" si="23"/>
        <v>0</v>
      </c>
      <c r="I97" s="136">
        <f t="shared" si="23"/>
        <v>0</v>
      </c>
      <c r="J97" s="136">
        <f t="shared" si="23"/>
        <v>0</v>
      </c>
      <c r="K97" s="136">
        <f t="shared" si="23"/>
        <v>0</v>
      </c>
      <c r="L97" s="136">
        <f t="shared" si="23"/>
        <v>0</v>
      </c>
      <c r="M97" s="136">
        <f t="shared" si="23"/>
        <v>0</v>
      </c>
    </row>
    <row r="98" spans="1:13" s="5" customFormat="1" x14ac:dyDescent="0.2">
      <c r="A98" s="125">
        <v>311</v>
      </c>
      <c r="B98" s="126" t="s">
        <v>13</v>
      </c>
      <c r="C98" s="136">
        <f>SUM(C99,C100,C101,C102)</f>
        <v>0</v>
      </c>
      <c r="D98" s="136">
        <f t="shared" ref="D98:M98" si="24">SUM(D99,D100,D101,D102)</f>
        <v>0</v>
      </c>
      <c r="E98" s="136">
        <f t="shared" si="24"/>
        <v>0</v>
      </c>
      <c r="F98" s="136">
        <f t="shared" si="24"/>
        <v>0</v>
      </c>
      <c r="G98" s="136">
        <f t="shared" si="24"/>
        <v>0</v>
      </c>
      <c r="H98" s="136">
        <f t="shared" si="24"/>
        <v>0</v>
      </c>
      <c r="I98" s="136">
        <f t="shared" si="24"/>
        <v>0</v>
      </c>
      <c r="J98" s="136">
        <f t="shared" si="24"/>
        <v>0</v>
      </c>
      <c r="K98" s="136">
        <f t="shared" si="24"/>
        <v>0</v>
      </c>
      <c r="L98" s="136">
        <f t="shared" si="24"/>
        <v>0</v>
      </c>
      <c r="M98" s="136">
        <f t="shared" si="24"/>
        <v>0</v>
      </c>
    </row>
    <row r="99" spans="1:13" x14ac:dyDescent="0.2">
      <c r="A99" s="85">
        <v>3111</v>
      </c>
      <c r="B99" s="86" t="s">
        <v>53</v>
      </c>
      <c r="C99" s="137">
        <f>SUM(D99:M99)</f>
        <v>0</v>
      </c>
      <c r="D99" s="137"/>
      <c r="E99" s="137"/>
      <c r="F99" s="137"/>
      <c r="G99" s="137"/>
      <c r="H99" s="137"/>
      <c r="I99" s="137"/>
      <c r="J99" s="137"/>
      <c r="K99" s="137"/>
      <c r="L99" s="137"/>
      <c r="M99" s="137"/>
    </row>
    <row r="100" spans="1:13" x14ac:dyDescent="0.2">
      <c r="A100" s="85">
        <v>3112</v>
      </c>
      <c r="B100" s="86" t="s">
        <v>54</v>
      </c>
      <c r="C100" s="137">
        <f>SUM(D100:M100)</f>
        <v>0</v>
      </c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</row>
    <row r="101" spans="1:13" x14ac:dyDescent="0.2">
      <c r="A101" s="85">
        <v>3113</v>
      </c>
      <c r="B101" s="86" t="s">
        <v>55</v>
      </c>
      <c r="C101" s="137">
        <f>SUM(D101:M101)</f>
        <v>0</v>
      </c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</row>
    <row r="102" spans="1:13" x14ac:dyDescent="0.2">
      <c r="A102" s="85">
        <v>3114</v>
      </c>
      <c r="B102" s="86" t="s">
        <v>56</v>
      </c>
      <c r="C102" s="137">
        <f>SUM(D102:M102)</f>
        <v>0</v>
      </c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</row>
    <row r="103" spans="1:13" x14ac:dyDescent="0.2">
      <c r="A103" s="125">
        <v>312</v>
      </c>
      <c r="B103" s="126" t="s">
        <v>14</v>
      </c>
      <c r="C103" s="136">
        <f>SUM(C104)</f>
        <v>0</v>
      </c>
      <c r="D103" s="136">
        <f t="shared" ref="D103:M103" si="25">SUM(D104)</f>
        <v>0</v>
      </c>
      <c r="E103" s="136">
        <f t="shared" si="25"/>
        <v>0</v>
      </c>
      <c r="F103" s="136">
        <f t="shared" si="25"/>
        <v>0</v>
      </c>
      <c r="G103" s="136">
        <f t="shared" si="25"/>
        <v>0</v>
      </c>
      <c r="H103" s="136">
        <f t="shared" si="25"/>
        <v>0</v>
      </c>
      <c r="I103" s="136">
        <f t="shared" si="25"/>
        <v>0</v>
      </c>
      <c r="J103" s="136">
        <f t="shared" si="25"/>
        <v>0</v>
      </c>
      <c r="K103" s="136">
        <f t="shared" si="25"/>
        <v>0</v>
      </c>
      <c r="L103" s="136">
        <f t="shared" si="25"/>
        <v>0</v>
      </c>
      <c r="M103" s="136">
        <f t="shared" si="25"/>
        <v>0</v>
      </c>
    </row>
    <row r="104" spans="1:13" x14ac:dyDescent="0.2">
      <c r="A104" s="85">
        <v>3121</v>
      </c>
      <c r="B104" s="86" t="s">
        <v>14</v>
      </c>
      <c r="C104" s="137">
        <f>SUM(D104:M104)</f>
        <v>0</v>
      </c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</row>
    <row r="105" spans="1:13" s="5" customFormat="1" x14ac:dyDescent="0.2">
      <c r="A105" s="125">
        <v>313</v>
      </c>
      <c r="B105" s="86" t="s">
        <v>15</v>
      </c>
      <c r="C105" s="136">
        <f>SUM(C106,C107,)</f>
        <v>0</v>
      </c>
      <c r="D105" s="136">
        <f t="shared" ref="D105:M105" si="26">SUM(D106,D107,)</f>
        <v>0</v>
      </c>
      <c r="E105" s="136">
        <f t="shared" si="26"/>
        <v>0</v>
      </c>
      <c r="F105" s="136">
        <f t="shared" si="26"/>
        <v>0</v>
      </c>
      <c r="G105" s="136">
        <f t="shared" si="26"/>
        <v>0</v>
      </c>
      <c r="H105" s="136">
        <f t="shared" si="26"/>
        <v>0</v>
      </c>
      <c r="I105" s="136">
        <f t="shared" si="26"/>
        <v>0</v>
      </c>
      <c r="J105" s="136">
        <f t="shared" si="26"/>
        <v>0</v>
      </c>
      <c r="K105" s="136">
        <f t="shared" si="26"/>
        <v>0</v>
      </c>
      <c r="L105" s="136">
        <f t="shared" si="26"/>
        <v>0</v>
      </c>
      <c r="M105" s="136">
        <f t="shared" si="26"/>
        <v>0</v>
      </c>
    </row>
    <row r="106" spans="1:13" ht="25.5" x14ac:dyDescent="0.2">
      <c r="A106" s="85">
        <v>3131</v>
      </c>
      <c r="B106" s="86" t="s">
        <v>57</v>
      </c>
      <c r="C106" s="137">
        <f>SUM(D106:M106)</f>
        <v>0</v>
      </c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</row>
    <row r="107" spans="1:13" ht="25.5" x14ac:dyDescent="0.2">
      <c r="A107" s="85">
        <v>3132</v>
      </c>
      <c r="B107" s="86" t="s">
        <v>58</v>
      </c>
      <c r="C107" s="137">
        <f>SUM(D107:M107)</f>
        <v>0</v>
      </c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</row>
    <row r="108" spans="1:13" x14ac:dyDescent="0.2">
      <c r="A108" s="91">
        <v>32</v>
      </c>
      <c r="B108" s="89" t="s">
        <v>16</v>
      </c>
      <c r="C108" s="136">
        <f t="shared" ref="C108:M108" si="27">SUM(C109,C114,C122,C132)</f>
        <v>257600</v>
      </c>
      <c r="D108" s="136">
        <f t="shared" si="27"/>
        <v>0</v>
      </c>
      <c r="E108" s="136">
        <f t="shared" si="27"/>
        <v>72600</v>
      </c>
      <c r="F108" s="136">
        <f t="shared" si="27"/>
        <v>185000</v>
      </c>
      <c r="G108" s="136">
        <f t="shared" si="27"/>
        <v>0</v>
      </c>
      <c r="H108" s="136">
        <f t="shared" si="27"/>
        <v>0</v>
      </c>
      <c r="I108" s="136">
        <f t="shared" si="27"/>
        <v>0</v>
      </c>
      <c r="J108" s="159">
        <f t="shared" si="27"/>
        <v>0</v>
      </c>
      <c r="K108" s="136">
        <v>0</v>
      </c>
      <c r="L108" s="136">
        <f t="shared" si="27"/>
        <v>0</v>
      </c>
      <c r="M108" s="136">
        <f t="shared" si="27"/>
        <v>0</v>
      </c>
    </row>
    <row r="109" spans="1:13" ht="25.5" x14ac:dyDescent="0.2">
      <c r="A109" s="125">
        <v>321</v>
      </c>
      <c r="B109" s="126" t="s">
        <v>17</v>
      </c>
      <c r="C109" s="136">
        <f>SUM(C110,C111,C112,C113)</f>
        <v>2000</v>
      </c>
      <c r="D109" s="136">
        <f t="shared" ref="D109:M109" si="28">SUM(D110,D111,D112,D113)</f>
        <v>0</v>
      </c>
      <c r="E109" s="136">
        <f t="shared" si="28"/>
        <v>2000</v>
      </c>
      <c r="F109" s="136">
        <f t="shared" si="28"/>
        <v>0</v>
      </c>
      <c r="G109" s="136">
        <f t="shared" si="28"/>
        <v>0</v>
      </c>
      <c r="H109" s="136">
        <f t="shared" si="28"/>
        <v>0</v>
      </c>
      <c r="I109" s="136">
        <f t="shared" si="28"/>
        <v>0</v>
      </c>
      <c r="J109" s="136">
        <f t="shared" si="28"/>
        <v>0</v>
      </c>
      <c r="K109" s="136">
        <f t="shared" si="28"/>
        <v>0</v>
      </c>
      <c r="L109" s="136">
        <f t="shared" si="28"/>
        <v>0</v>
      </c>
      <c r="M109" s="136">
        <f t="shared" si="28"/>
        <v>0</v>
      </c>
    </row>
    <row r="110" spans="1:13" x14ac:dyDescent="0.2">
      <c r="A110" s="85">
        <v>3211</v>
      </c>
      <c r="B110" s="86" t="s">
        <v>59</v>
      </c>
      <c r="C110" s="150">
        <v>2000</v>
      </c>
      <c r="D110" s="150"/>
      <c r="E110" s="150">
        <v>2000</v>
      </c>
      <c r="F110" s="137"/>
      <c r="G110" s="137"/>
      <c r="H110" s="137"/>
      <c r="I110" s="137"/>
      <c r="J110" s="137"/>
      <c r="K110" s="137"/>
      <c r="L110" s="137"/>
      <c r="M110" s="137"/>
    </row>
    <row r="111" spans="1:13" ht="25.5" x14ac:dyDescent="0.2">
      <c r="A111" s="85">
        <v>3212</v>
      </c>
      <c r="B111" s="86" t="s">
        <v>60</v>
      </c>
      <c r="C111" s="137">
        <f>SUM(D111:M111)</f>
        <v>0</v>
      </c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</row>
    <row r="112" spans="1:13" x14ac:dyDescent="0.2">
      <c r="A112" s="85">
        <v>3213</v>
      </c>
      <c r="B112" s="86" t="s">
        <v>61</v>
      </c>
      <c r="C112" s="137">
        <f>SUM(D112:M112)</f>
        <v>0</v>
      </c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</row>
    <row r="113" spans="1:13" ht="25.5" x14ac:dyDescent="0.2">
      <c r="A113" s="85">
        <v>3214</v>
      </c>
      <c r="B113" s="86" t="s">
        <v>62</v>
      </c>
      <c r="C113" s="137">
        <f>SUM(D113:M113)</f>
        <v>0</v>
      </c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</row>
    <row r="114" spans="1:13" x14ac:dyDescent="0.2">
      <c r="A114" s="91">
        <v>322</v>
      </c>
      <c r="B114" s="89" t="s">
        <v>18</v>
      </c>
      <c r="C114" s="136">
        <f>SUM(C115,C116,C117,C118,C119,C120,C121)</f>
        <v>170700</v>
      </c>
      <c r="D114" s="136">
        <f t="shared" ref="D114:M114" si="29">SUM(D115,D116,D117,D118,D119,D120,D121)</f>
        <v>0</v>
      </c>
      <c r="E114" s="136">
        <f t="shared" si="29"/>
        <v>22000</v>
      </c>
      <c r="F114" s="136">
        <f t="shared" si="29"/>
        <v>148700</v>
      </c>
      <c r="G114" s="136">
        <f t="shared" si="29"/>
        <v>0</v>
      </c>
      <c r="H114" s="136">
        <f t="shared" si="29"/>
        <v>0</v>
      </c>
      <c r="I114" s="136">
        <f t="shared" si="29"/>
        <v>0</v>
      </c>
      <c r="J114" s="136">
        <f t="shared" si="29"/>
        <v>0</v>
      </c>
      <c r="K114" s="136">
        <f t="shared" si="29"/>
        <v>0</v>
      </c>
      <c r="L114" s="136">
        <f t="shared" si="29"/>
        <v>0</v>
      </c>
      <c r="M114" s="136">
        <f t="shared" si="29"/>
        <v>0</v>
      </c>
    </row>
    <row r="115" spans="1:13" ht="25.5" x14ac:dyDescent="0.2">
      <c r="A115" s="85">
        <v>3221</v>
      </c>
      <c r="B115" s="86" t="s">
        <v>63</v>
      </c>
      <c r="C115" s="137">
        <f t="shared" ref="C115:C121" si="30">SUM(D115:M115)</f>
        <v>8000</v>
      </c>
      <c r="D115" s="137"/>
      <c r="E115" s="150">
        <v>5000</v>
      </c>
      <c r="F115" s="150">
        <v>3000</v>
      </c>
      <c r="G115" s="137"/>
      <c r="H115" s="137"/>
      <c r="I115" s="137"/>
      <c r="J115" s="137"/>
      <c r="K115" s="137"/>
      <c r="L115" s="137"/>
      <c r="M115" s="137"/>
    </row>
    <row r="116" spans="1:13" x14ac:dyDescent="0.2">
      <c r="A116" s="85">
        <v>3222</v>
      </c>
      <c r="B116" s="86" t="s">
        <v>64</v>
      </c>
      <c r="C116" s="137">
        <v>146200</v>
      </c>
      <c r="D116" s="137"/>
      <c r="E116" s="150">
        <v>5500</v>
      </c>
      <c r="F116" s="150">
        <v>140700</v>
      </c>
      <c r="G116" s="137"/>
      <c r="H116" s="137"/>
      <c r="I116" s="137"/>
      <c r="J116" s="137"/>
      <c r="K116" s="137"/>
      <c r="L116" s="137"/>
      <c r="M116" s="137"/>
    </row>
    <row r="117" spans="1:13" x14ac:dyDescent="0.2">
      <c r="A117" s="85">
        <v>3223</v>
      </c>
      <c r="B117" s="86" t="s">
        <v>65</v>
      </c>
      <c r="C117" s="137">
        <f t="shared" si="30"/>
        <v>0</v>
      </c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</row>
    <row r="118" spans="1:13" ht="25.5" x14ac:dyDescent="0.2">
      <c r="A118" s="85">
        <v>3224</v>
      </c>
      <c r="B118" s="86" t="s">
        <v>66</v>
      </c>
      <c r="C118" s="137">
        <f t="shared" si="30"/>
        <v>6500</v>
      </c>
      <c r="D118" s="137"/>
      <c r="E118" s="137">
        <v>4500</v>
      </c>
      <c r="F118" s="137">
        <v>2000</v>
      </c>
      <c r="G118" s="137"/>
      <c r="H118" s="137"/>
      <c r="I118" s="137"/>
      <c r="J118" s="137"/>
      <c r="K118" s="137"/>
      <c r="L118" s="137"/>
      <c r="M118" s="137"/>
    </row>
    <row r="119" spans="1:13" x14ac:dyDescent="0.2">
      <c r="A119" s="85">
        <v>3225</v>
      </c>
      <c r="B119" s="86" t="s">
        <v>67</v>
      </c>
      <c r="C119" s="137">
        <v>10000</v>
      </c>
      <c r="D119" s="137"/>
      <c r="E119" s="137">
        <v>7000</v>
      </c>
      <c r="F119" s="137">
        <v>3000</v>
      </c>
      <c r="G119" s="137"/>
      <c r="H119" s="137"/>
      <c r="I119" s="137"/>
      <c r="J119" s="137"/>
      <c r="K119" s="137"/>
      <c r="L119" s="137"/>
      <c r="M119" s="137"/>
    </row>
    <row r="120" spans="1:13" ht="25.5" x14ac:dyDescent="0.2">
      <c r="A120" s="85">
        <v>3226</v>
      </c>
      <c r="B120" s="86" t="s">
        <v>68</v>
      </c>
      <c r="C120" s="137">
        <f t="shared" si="30"/>
        <v>0</v>
      </c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</row>
    <row r="121" spans="1:13" ht="25.5" x14ac:dyDescent="0.2">
      <c r="A121" s="85">
        <v>3227</v>
      </c>
      <c r="B121" s="86" t="s">
        <v>69</v>
      </c>
      <c r="C121" s="137">
        <f t="shared" si="30"/>
        <v>0</v>
      </c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</row>
    <row r="122" spans="1:13" x14ac:dyDescent="0.2">
      <c r="A122" s="125">
        <v>323</v>
      </c>
      <c r="B122" s="126" t="s">
        <v>19</v>
      </c>
      <c r="C122" s="136">
        <f>SUM(C123,C124,C125,C126,C127,C128,C129,C130,C131)</f>
        <v>69600</v>
      </c>
      <c r="D122" s="136">
        <f t="shared" ref="D122:M122" si="31">SUM(D123,D124,D125,D126,D127,D128,D129,D130,D131)</f>
        <v>0</v>
      </c>
      <c r="E122" s="136">
        <f t="shared" si="31"/>
        <v>39600</v>
      </c>
      <c r="F122" s="136">
        <f t="shared" si="31"/>
        <v>30000</v>
      </c>
      <c r="G122" s="136">
        <f t="shared" si="31"/>
        <v>0</v>
      </c>
      <c r="H122" s="136">
        <f t="shared" si="31"/>
        <v>0</v>
      </c>
      <c r="I122" s="136">
        <f t="shared" si="31"/>
        <v>0</v>
      </c>
      <c r="J122" s="136">
        <f t="shared" si="31"/>
        <v>0</v>
      </c>
      <c r="K122" s="136">
        <v>0</v>
      </c>
      <c r="L122" s="136">
        <f t="shared" si="31"/>
        <v>0</v>
      </c>
      <c r="M122" s="136">
        <f t="shared" si="31"/>
        <v>0</v>
      </c>
    </row>
    <row r="123" spans="1:13" x14ac:dyDescent="0.2">
      <c r="A123" s="85">
        <v>3231</v>
      </c>
      <c r="B123" s="86" t="s">
        <v>70</v>
      </c>
      <c r="C123" s="137">
        <f t="shared" ref="C123:C130" si="32">SUM(D123:M123)</f>
        <v>0</v>
      </c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</row>
    <row r="124" spans="1:13" ht="25.5" x14ac:dyDescent="0.2">
      <c r="A124" s="85">
        <v>3232</v>
      </c>
      <c r="B124" s="86" t="s">
        <v>71</v>
      </c>
      <c r="C124" s="150">
        <v>41600</v>
      </c>
      <c r="D124" s="137"/>
      <c r="E124" s="150">
        <v>39600</v>
      </c>
      <c r="F124" s="150">
        <v>2000</v>
      </c>
      <c r="G124" s="137"/>
      <c r="H124" s="137"/>
      <c r="I124" s="138"/>
      <c r="J124" s="137"/>
      <c r="K124" s="137"/>
      <c r="L124" s="137"/>
      <c r="M124" s="137"/>
    </row>
    <row r="125" spans="1:13" x14ac:dyDescent="0.2">
      <c r="A125" s="85">
        <v>3233</v>
      </c>
      <c r="B125" s="86" t="s">
        <v>72</v>
      </c>
      <c r="C125" s="137">
        <f t="shared" si="32"/>
        <v>0</v>
      </c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</row>
    <row r="126" spans="1:13" x14ac:dyDescent="0.2">
      <c r="A126" s="85">
        <v>3234</v>
      </c>
      <c r="B126" s="86" t="s">
        <v>73</v>
      </c>
      <c r="C126" s="137">
        <f t="shared" si="32"/>
        <v>0</v>
      </c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</row>
    <row r="127" spans="1:13" x14ac:dyDescent="0.2">
      <c r="A127" s="85">
        <v>3235</v>
      </c>
      <c r="B127" s="86" t="s">
        <v>74</v>
      </c>
      <c r="C127" s="137">
        <f t="shared" si="32"/>
        <v>0</v>
      </c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</row>
    <row r="128" spans="1:13" x14ac:dyDescent="0.2">
      <c r="A128" s="85">
        <v>3236</v>
      </c>
      <c r="B128" s="86" t="s">
        <v>75</v>
      </c>
      <c r="C128" s="137">
        <f t="shared" si="32"/>
        <v>4000</v>
      </c>
      <c r="D128" s="137"/>
      <c r="E128" s="137"/>
      <c r="F128" s="137">
        <v>4000</v>
      </c>
      <c r="G128" s="137"/>
      <c r="H128" s="137"/>
      <c r="I128" s="137"/>
      <c r="J128" s="137"/>
      <c r="K128" s="137"/>
      <c r="L128" s="137"/>
      <c r="M128" s="137"/>
    </row>
    <row r="129" spans="1:13" x14ac:dyDescent="0.2">
      <c r="A129" s="85">
        <v>3237</v>
      </c>
      <c r="B129" s="86" t="s">
        <v>76</v>
      </c>
      <c r="C129" s="137">
        <f t="shared" si="32"/>
        <v>0</v>
      </c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</row>
    <row r="130" spans="1:13" x14ac:dyDescent="0.2">
      <c r="A130" s="85">
        <v>3238</v>
      </c>
      <c r="B130" s="86" t="s">
        <v>77</v>
      </c>
      <c r="C130" s="137">
        <f t="shared" si="32"/>
        <v>0</v>
      </c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</row>
    <row r="131" spans="1:13" x14ac:dyDescent="0.2">
      <c r="A131" s="85">
        <v>3239</v>
      </c>
      <c r="B131" s="86" t="s">
        <v>78</v>
      </c>
      <c r="C131" s="137">
        <v>24000</v>
      </c>
      <c r="D131" s="137"/>
      <c r="E131" s="137"/>
      <c r="F131" s="137">
        <v>24000</v>
      </c>
      <c r="G131" s="137"/>
      <c r="H131" s="137"/>
      <c r="I131" s="137"/>
      <c r="J131" s="137"/>
      <c r="K131" s="137">
        <v>0</v>
      </c>
      <c r="L131" s="137"/>
      <c r="M131" s="137"/>
    </row>
    <row r="132" spans="1:13" x14ac:dyDescent="0.2">
      <c r="A132" s="91">
        <v>329</v>
      </c>
      <c r="B132" s="89" t="s">
        <v>99</v>
      </c>
      <c r="C132" s="136">
        <f t="shared" ref="C132:M132" si="33">SUM(C133,C134,C135,C136,)</f>
        <v>15300</v>
      </c>
      <c r="D132" s="136">
        <f t="shared" si="33"/>
        <v>0</v>
      </c>
      <c r="E132" s="136">
        <f t="shared" si="33"/>
        <v>9000</v>
      </c>
      <c r="F132" s="136">
        <f t="shared" si="33"/>
        <v>6300</v>
      </c>
      <c r="G132" s="136">
        <f t="shared" si="33"/>
        <v>0</v>
      </c>
      <c r="H132" s="136">
        <f t="shared" si="33"/>
        <v>0</v>
      </c>
      <c r="I132" s="136">
        <f t="shared" si="33"/>
        <v>0</v>
      </c>
      <c r="J132" s="136">
        <f t="shared" si="33"/>
        <v>0</v>
      </c>
      <c r="K132" s="136">
        <f t="shared" si="33"/>
        <v>0</v>
      </c>
      <c r="L132" s="136">
        <f t="shared" si="33"/>
        <v>0</v>
      </c>
      <c r="M132" s="136">
        <f t="shared" si="33"/>
        <v>0</v>
      </c>
    </row>
    <row r="133" spans="1:13" x14ac:dyDescent="0.2">
      <c r="A133" s="85">
        <v>3293</v>
      </c>
      <c r="B133" s="86" t="s">
        <v>100</v>
      </c>
      <c r="C133" s="150">
        <v>3000</v>
      </c>
      <c r="D133" s="137"/>
      <c r="E133" s="137">
        <v>3000</v>
      </c>
      <c r="F133" s="137"/>
      <c r="G133" s="137"/>
      <c r="H133" s="137"/>
      <c r="I133" s="137"/>
      <c r="J133" s="137"/>
      <c r="K133" s="137"/>
      <c r="L133" s="137"/>
      <c r="M133" s="137"/>
    </row>
    <row r="134" spans="1:13" x14ac:dyDescent="0.2">
      <c r="A134" s="85">
        <v>3294</v>
      </c>
      <c r="B134" s="86" t="s">
        <v>101</v>
      </c>
      <c r="C134" s="150">
        <f>SUM(D134:M134)</f>
        <v>3300</v>
      </c>
      <c r="D134" s="137"/>
      <c r="E134" s="137">
        <v>3000</v>
      </c>
      <c r="F134" s="137">
        <v>300</v>
      </c>
      <c r="G134" s="137"/>
      <c r="H134" s="137"/>
      <c r="I134" s="137"/>
      <c r="J134" s="137"/>
      <c r="K134" s="137"/>
      <c r="L134" s="137"/>
      <c r="M134" s="137"/>
    </row>
    <row r="135" spans="1:13" x14ac:dyDescent="0.2">
      <c r="A135" s="85">
        <v>3295</v>
      </c>
      <c r="B135" s="86" t="s">
        <v>102</v>
      </c>
      <c r="C135" s="150">
        <f>SUM(D135:M135)</f>
        <v>2500</v>
      </c>
      <c r="D135" s="137"/>
      <c r="E135" s="137">
        <v>2500</v>
      </c>
      <c r="F135" s="137"/>
      <c r="G135" s="137"/>
      <c r="H135" s="137"/>
      <c r="I135" s="137"/>
      <c r="J135" s="137"/>
      <c r="K135" s="137"/>
      <c r="L135" s="137"/>
      <c r="M135" s="137"/>
    </row>
    <row r="136" spans="1:13" x14ac:dyDescent="0.2">
      <c r="A136" s="85">
        <v>3299</v>
      </c>
      <c r="B136" s="86" t="s">
        <v>103</v>
      </c>
      <c r="C136" s="137">
        <f>SUM(D136:M136)</f>
        <v>6500</v>
      </c>
      <c r="D136" s="137"/>
      <c r="E136" s="137">
        <v>500</v>
      </c>
      <c r="F136" s="137">
        <v>6000</v>
      </c>
      <c r="G136" s="137"/>
      <c r="H136" s="137"/>
      <c r="I136" s="137"/>
      <c r="J136" s="137"/>
      <c r="K136" s="137"/>
      <c r="L136" s="137"/>
      <c r="M136" s="137"/>
    </row>
    <row r="137" spans="1:13" x14ac:dyDescent="0.2">
      <c r="A137" s="91">
        <v>34</v>
      </c>
      <c r="B137" s="89" t="s">
        <v>20</v>
      </c>
      <c r="C137" s="136">
        <f>SUM(C138)</f>
        <v>300</v>
      </c>
      <c r="D137" s="136">
        <f t="shared" ref="D137:M137" si="34">SUM(D138)</f>
        <v>0</v>
      </c>
      <c r="E137" s="136">
        <f t="shared" si="34"/>
        <v>300</v>
      </c>
      <c r="F137" s="136">
        <f t="shared" si="34"/>
        <v>0</v>
      </c>
      <c r="G137" s="136">
        <f t="shared" si="34"/>
        <v>0</v>
      </c>
      <c r="H137" s="136">
        <f t="shared" si="34"/>
        <v>0</v>
      </c>
      <c r="I137" s="136">
        <f t="shared" si="34"/>
        <v>0</v>
      </c>
      <c r="J137" s="136">
        <f t="shared" si="34"/>
        <v>0</v>
      </c>
      <c r="K137" s="136">
        <f t="shared" si="34"/>
        <v>0</v>
      </c>
      <c r="L137" s="136">
        <f t="shared" si="34"/>
        <v>0</v>
      </c>
      <c r="M137" s="136">
        <f t="shared" si="34"/>
        <v>0</v>
      </c>
    </row>
    <row r="138" spans="1:13" x14ac:dyDescent="0.2">
      <c r="A138" s="125">
        <v>343</v>
      </c>
      <c r="B138" s="126" t="s">
        <v>21</v>
      </c>
      <c r="C138" s="139">
        <f>SUM(C139,C140,C141,C142)</f>
        <v>300</v>
      </c>
      <c r="D138" s="139">
        <f t="shared" ref="D138:M138" si="35">SUM(D139,D140,D141,D142)</f>
        <v>0</v>
      </c>
      <c r="E138" s="139">
        <f t="shared" si="35"/>
        <v>300</v>
      </c>
      <c r="F138" s="139">
        <f t="shared" si="35"/>
        <v>0</v>
      </c>
      <c r="G138" s="139">
        <f t="shared" si="35"/>
        <v>0</v>
      </c>
      <c r="H138" s="139">
        <f t="shared" si="35"/>
        <v>0</v>
      </c>
      <c r="I138" s="139">
        <f t="shared" si="35"/>
        <v>0</v>
      </c>
      <c r="J138" s="139">
        <f t="shared" si="35"/>
        <v>0</v>
      </c>
      <c r="K138" s="139">
        <f t="shared" si="35"/>
        <v>0</v>
      </c>
      <c r="L138" s="139">
        <f t="shared" si="35"/>
        <v>0</v>
      </c>
      <c r="M138" s="139">
        <f t="shared" si="35"/>
        <v>0</v>
      </c>
    </row>
    <row r="139" spans="1:13" ht="25.5" x14ac:dyDescent="0.2">
      <c r="A139" s="85">
        <v>3431</v>
      </c>
      <c r="B139" s="86" t="s">
        <v>79</v>
      </c>
      <c r="C139" s="137">
        <f>SUM(D139:M139)</f>
        <v>300</v>
      </c>
      <c r="D139" s="137"/>
      <c r="E139" s="137">
        <v>300</v>
      </c>
      <c r="F139" s="137"/>
      <c r="G139" s="137"/>
      <c r="H139" s="137"/>
      <c r="I139" s="137"/>
      <c r="J139" s="137"/>
      <c r="K139" s="137"/>
      <c r="L139" s="137"/>
      <c r="M139" s="137"/>
    </row>
    <row r="140" spans="1:13" ht="25.5" x14ac:dyDescent="0.2">
      <c r="A140" s="85">
        <v>3432</v>
      </c>
      <c r="B140" s="86" t="s">
        <v>80</v>
      </c>
      <c r="C140" s="137">
        <f>SUM(D140:M140)</f>
        <v>0</v>
      </c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</row>
    <row r="141" spans="1:13" x14ac:dyDescent="0.2">
      <c r="A141" s="85">
        <v>3433</v>
      </c>
      <c r="B141" s="86" t="s">
        <v>81</v>
      </c>
      <c r="C141" s="137">
        <f>SUM(D141:M141)</f>
        <v>0</v>
      </c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</row>
    <row r="142" spans="1:13" ht="25.5" x14ac:dyDescent="0.2">
      <c r="A142" s="85">
        <v>3434</v>
      </c>
      <c r="B142" s="86" t="s">
        <v>82</v>
      </c>
      <c r="C142" s="137">
        <f>SUM(D142:M142)</f>
        <v>0</v>
      </c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</row>
    <row r="143" spans="1:13" ht="25.5" x14ac:dyDescent="0.2">
      <c r="A143" s="91">
        <v>4</v>
      </c>
      <c r="B143" s="89" t="s">
        <v>22</v>
      </c>
      <c r="C143" s="156">
        <v>34000</v>
      </c>
      <c r="D143" s="156">
        <f t="shared" ref="D143:M143" si="36">SUM(D144)</f>
        <v>0</v>
      </c>
      <c r="E143" s="156">
        <v>19000</v>
      </c>
      <c r="F143" s="156">
        <v>0</v>
      </c>
      <c r="G143" s="156">
        <f t="shared" si="36"/>
        <v>0</v>
      </c>
      <c r="H143" s="156">
        <f t="shared" si="36"/>
        <v>0</v>
      </c>
      <c r="I143" s="156">
        <f t="shared" si="36"/>
        <v>0</v>
      </c>
      <c r="J143" s="156">
        <f t="shared" si="36"/>
        <v>0</v>
      </c>
      <c r="K143" s="156">
        <v>15000</v>
      </c>
      <c r="L143" s="136">
        <f t="shared" si="36"/>
        <v>0</v>
      </c>
      <c r="M143" s="136">
        <f t="shared" si="36"/>
        <v>0</v>
      </c>
    </row>
    <row r="144" spans="1:13" ht="38.25" x14ac:dyDescent="0.2">
      <c r="A144" s="91">
        <v>42</v>
      </c>
      <c r="B144" s="89" t="s">
        <v>40</v>
      </c>
      <c r="C144" s="139">
        <v>34000</v>
      </c>
      <c r="D144" s="139">
        <f t="shared" ref="D144:M144" si="37">SUM(D145,D150,D153)</f>
        <v>0</v>
      </c>
      <c r="E144" s="139">
        <v>17000</v>
      </c>
      <c r="F144" s="139"/>
      <c r="G144" s="139">
        <f t="shared" si="37"/>
        <v>0</v>
      </c>
      <c r="H144" s="139">
        <f t="shared" si="37"/>
        <v>0</v>
      </c>
      <c r="I144" s="139">
        <f t="shared" si="37"/>
        <v>0</v>
      </c>
      <c r="J144" s="139">
        <f t="shared" si="37"/>
        <v>0</v>
      </c>
      <c r="K144" s="139">
        <v>15000</v>
      </c>
      <c r="L144" s="139">
        <f t="shared" si="37"/>
        <v>0</v>
      </c>
      <c r="M144" s="139">
        <f t="shared" si="37"/>
        <v>0</v>
      </c>
    </row>
    <row r="145" spans="1:13" x14ac:dyDescent="0.2">
      <c r="A145" s="125">
        <v>421</v>
      </c>
      <c r="B145" s="126" t="s">
        <v>34</v>
      </c>
      <c r="C145" s="139">
        <f>SUM(C146:C149)</f>
        <v>0</v>
      </c>
      <c r="D145" s="139">
        <f t="shared" ref="D145:M145" si="38">SUM(D146:D149)</f>
        <v>0</v>
      </c>
      <c r="E145" s="139">
        <f t="shared" si="38"/>
        <v>0</v>
      </c>
      <c r="F145" s="139">
        <f t="shared" si="38"/>
        <v>0</v>
      </c>
      <c r="G145" s="139">
        <f t="shared" si="38"/>
        <v>0</v>
      </c>
      <c r="H145" s="139">
        <f t="shared" si="38"/>
        <v>0</v>
      </c>
      <c r="I145" s="139">
        <f t="shared" si="38"/>
        <v>0</v>
      </c>
      <c r="J145" s="139">
        <f t="shared" si="38"/>
        <v>0</v>
      </c>
      <c r="K145" s="139">
        <f t="shared" si="38"/>
        <v>0</v>
      </c>
      <c r="L145" s="139">
        <f t="shared" si="38"/>
        <v>0</v>
      </c>
      <c r="M145" s="139">
        <f t="shared" si="38"/>
        <v>0</v>
      </c>
    </row>
    <row r="146" spans="1:13" x14ac:dyDescent="0.2">
      <c r="A146" s="85">
        <v>4211</v>
      </c>
      <c r="B146" s="86" t="s">
        <v>83</v>
      </c>
      <c r="C146" s="137">
        <f>SUM(D146:M146)</f>
        <v>0</v>
      </c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</row>
    <row r="147" spans="1:13" x14ac:dyDescent="0.2">
      <c r="A147" s="85">
        <v>4212</v>
      </c>
      <c r="B147" s="86" t="s">
        <v>84</v>
      </c>
      <c r="C147" s="137">
        <f>SUM(D147:M147)</f>
        <v>0</v>
      </c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</row>
    <row r="148" spans="1:13" ht="25.5" x14ac:dyDescent="0.2">
      <c r="A148" s="85">
        <v>4213</v>
      </c>
      <c r="B148" s="86" t="s">
        <v>85</v>
      </c>
      <c r="C148" s="137">
        <f>SUM(D148:M148)</f>
        <v>0</v>
      </c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</row>
    <row r="149" spans="1:13" x14ac:dyDescent="0.2">
      <c r="A149" s="85">
        <v>4214</v>
      </c>
      <c r="B149" s="86" t="s">
        <v>86</v>
      </c>
      <c r="C149" s="137">
        <f>SUM(D149:M149)</f>
        <v>0</v>
      </c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</row>
    <row r="150" spans="1:13" x14ac:dyDescent="0.2">
      <c r="A150" s="91">
        <v>422</v>
      </c>
      <c r="B150" s="89" t="s">
        <v>104</v>
      </c>
      <c r="C150" s="139">
        <f t="shared" ref="C150:M150" si="39">SUM(C151:C152)</f>
        <v>32000</v>
      </c>
      <c r="D150" s="139">
        <f t="shared" si="39"/>
        <v>0</v>
      </c>
      <c r="E150" s="139">
        <f t="shared" si="39"/>
        <v>17000</v>
      </c>
      <c r="F150" s="139">
        <f t="shared" si="39"/>
        <v>0</v>
      </c>
      <c r="G150" s="139">
        <f t="shared" si="39"/>
        <v>0</v>
      </c>
      <c r="H150" s="139">
        <f t="shared" si="39"/>
        <v>0</v>
      </c>
      <c r="I150" s="139">
        <f t="shared" si="39"/>
        <v>0</v>
      </c>
      <c r="J150" s="139">
        <f t="shared" si="39"/>
        <v>0</v>
      </c>
      <c r="K150" s="139">
        <f t="shared" si="39"/>
        <v>15000</v>
      </c>
      <c r="L150" s="139">
        <f t="shared" si="39"/>
        <v>0</v>
      </c>
      <c r="M150" s="139">
        <f t="shared" si="39"/>
        <v>0</v>
      </c>
    </row>
    <row r="151" spans="1:13" x14ac:dyDescent="0.2">
      <c r="A151" s="140">
        <v>4221</v>
      </c>
      <c r="B151" s="86" t="s">
        <v>105</v>
      </c>
      <c r="C151" s="137">
        <v>32000</v>
      </c>
      <c r="D151" s="136"/>
      <c r="E151" s="150">
        <v>17000</v>
      </c>
      <c r="F151" s="136"/>
      <c r="G151" s="136"/>
      <c r="H151" s="136"/>
      <c r="I151" s="136"/>
      <c r="J151" s="136"/>
      <c r="K151" s="136">
        <v>15000</v>
      </c>
      <c r="L151" s="136"/>
      <c r="M151" s="136"/>
    </row>
    <row r="152" spans="1:13" x14ac:dyDescent="0.2">
      <c r="A152" s="85">
        <v>4226</v>
      </c>
      <c r="B152" s="86" t="s">
        <v>106</v>
      </c>
      <c r="C152" s="137">
        <f>SUM(D152:M152)</f>
        <v>0</v>
      </c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</row>
    <row r="153" spans="1:13" ht="25.5" x14ac:dyDescent="0.2">
      <c r="A153" s="91">
        <v>424</v>
      </c>
      <c r="B153" s="89" t="s">
        <v>107</v>
      </c>
      <c r="C153" s="136">
        <f t="shared" ref="C153:M153" si="40">C154</f>
        <v>2000</v>
      </c>
      <c r="D153" s="136">
        <f t="shared" si="40"/>
        <v>0</v>
      </c>
      <c r="E153" s="136">
        <f t="shared" si="40"/>
        <v>2000</v>
      </c>
      <c r="F153" s="136">
        <f t="shared" si="40"/>
        <v>0</v>
      </c>
      <c r="G153" s="136">
        <f t="shared" si="40"/>
        <v>0</v>
      </c>
      <c r="H153" s="136">
        <f t="shared" si="40"/>
        <v>0</v>
      </c>
      <c r="I153" s="136">
        <f t="shared" si="40"/>
        <v>0</v>
      </c>
      <c r="J153" s="136">
        <f t="shared" si="40"/>
        <v>0</v>
      </c>
      <c r="K153" s="136">
        <f t="shared" si="40"/>
        <v>0</v>
      </c>
      <c r="L153" s="136">
        <f t="shared" si="40"/>
        <v>0</v>
      </c>
      <c r="M153" s="136">
        <f t="shared" si="40"/>
        <v>0</v>
      </c>
    </row>
    <row r="154" spans="1:13" x14ac:dyDescent="0.2">
      <c r="A154" s="129">
        <v>4241</v>
      </c>
      <c r="B154" s="130" t="s">
        <v>108</v>
      </c>
      <c r="C154" s="137">
        <f>SUM(D154:M154)</f>
        <v>2000</v>
      </c>
      <c r="D154" s="136"/>
      <c r="E154" s="137">
        <v>2000</v>
      </c>
      <c r="F154" s="136">
        <v>0</v>
      </c>
      <c r="G154" s="136"/>
      <c r="H154" s="136"/>
      <c r="I154" s="136"/>
      <c r="J154" s="136"/>
      <c r="K154" s="136"/>
      <c r="L154" s="136"/>
      <c r="M154" s="136"/>
    </row>
    <row r="155" spans="1:13" x14ac:dyDescent="0.2">
      <c r="A155" s="129"/>
      <c r="B155" s="89" t="s">
        <v>109</v>
      </c>
      <c r="C155" s="136">
        <v>291900</v>
      </c>
      <c r="D155" s="136">
        <f t="shared" ref="D155:M155" si="41">SUM(D96,D143)</f>
        <v>0</v>
      </c>
      <c r="E155" s="136">
        <v>91900</v>
      </c>
      <c r="F155" s="136">
        <v>185000</v>
      </c>
      <c r="G155" s="136">
        <f t="shared" si="41"/>
        <v>0</v>
      </c>
      <c r="H155" s="136">
        <f t="shared" si="41"/>
        <v>0</v>
      </c>
      <c r="I155" s="136">
        <f t="shared" si="41"/>
        <v>0</v>
      </c>
      <c r="J155" s="136">
        <f t="shared" si="41"/>
        <v>0</v>
      </c>
      <c r="K155" s="136">
        <f t="shared" si="41"/>
        <v>15000</v>
      </c>
      <c r="L155" s="136">
        <f t="shared" si="41"/>
        <v>0</v>
      </c>
      <c r="M155" s="136">
        <f t="shared" si="41"/>
        <v>0</v>
      </c>
    </row>
    <row r="156" spans="1:13" x14ac:dyDescent="0.2">
      <c r="A156" s="141" t="s">
        <v>51</v>
      </c>
      <c r="B156" s="142" t="s">
        <v>39</v>
      </c>
      <c r="C156" s="143" t="s">
        <v>110</v>
      </c>
      <c r="D156" s="143"/>
      <c r="E156" s="143"/>
      <c r="F156" s="144"/>
      <c r="G156" s="144"/>
      <c r="H156" s="144"/>
      <c r="I156" s="144"/>
      <c r="J156" s="144"/>
      <c r="K156" s="144"/>
      <c r="L156" s="144"/>
      <c r="M156" s="144"/>
    </row>
    <row r="157" spans="1:13" x14ac:dyDescent="0.2">
      <c r="A157" s="91">
        <v>3</v>
      </c>
      <c r="B157" s="89" t="s">
        <v>35</v>
      </c>
      <c r="C157" s="136">
        <v>22280</v>
      </c>
      <c r="D157" s="136">
        <f t="shared" ref="D157:M157" si="42">SUM(D158,D169,D198)</f>
        <v>1336</v>
      </c>
      <c r="E157" s="136">
        <f t="shared" si="42"/>
        <v>0</v>
      </c>
      <c r="F157" s="136">
        <f t="shared" si="42"/>
        <v>0</v>
      </c>
      <c r="G157" s="136">
        <f t="shared" si="42"/>
        <v>0</v>
      </c>
      <c r="H157" s="136">
        <f t="shared" si="42"/>
        <v>0</v>
      </c>
      <c r="I157" s="136">
        <f t="shared" si="42"/>
        <v>0</v>
      </c>
      <c r="J157" s="136">
        <v>20943</v>
      </c>
      <c r="K157" s="136">
        <f t="shared" si="42"/>
        <v>0</v>
      </c>
      <c r="L157" s="136">
        <f t="shared" si="42"/>
        <v>0</v>
      </c>
      <c r="M157" s="136">
        <f t="shared" si="42"/>
        <v>0</v>
      </c>
    </row>
    <row r="158" spans="1:13" x14ac:dyDescent="0.2">
      <c r="A158" s="91">
        <v>31</v>
      </c>
      <c r="B158" s="89" t="s">
        <v>12</v>
      </c>
      <c r="C158" s="136">
        <v>22280</v>
      </c>
      <c r="D158" s="136">
        <f t="shared" ref="D158:M158" si="43">SUM(D159,D164,D166)</f>
        <v>1336</v>
      </c>
      <c r="E158" s="136">
        <f t="shared" si="43"/>
        <v>0</v>
      </c>
      <c r="F158" s="136">
        <f t="shared" si="43"/>
        <v>0</v>
      </c>
      <c r="G158" s="136">
        <f t="shared" si="43"/>
        <v>0</v>
      </c>
      <c r="H158" s="136">
        <f t="shared" si="43"/>
        <v>0</v>
      </c>
      <c r="I158" s="136">
        <f t="shared" si="43"/>
        <v>0</v>
      </c>
      <c r="J158" s="136">
        <v>20943</v>
      </c>
      <c r="K158" s="136">
        <f t="shared" si="43"/>
        <v>0</v>
      </c>
      <c r="L158" s="136">
        <f t="shared" si="43"/>
        <v>0</v>
      </c>
      <c r="M158" s="136">
        <f t="shared" si="43"/>
        <v>0</v>
      </c>
    </row>
    <row r="159" spans="1:13" x14ac:dyDescent="0.2">
      <c r="A159" s="125">
        <v>311</v>
      </c>
      <c r="B159" s="126" t="s">
        <v>13</v>
      </c>
      <c r="C159" s="136">
        <f>SUM(C160,C161,C162,C163)</f>
        <v>19125</v>
      </c>
      <c r="D159" s="136">
        <f t="shared" ref="D159:M159" si="44">SUM(D160,D161,D162,D163)</f>
        <v>1147</v>
      </c>
      <c r="E159" s="136">
        <f t="shared" si="44"/>
        <v>0</v>
      </c>
      <c r="F159" s="136">
        <f t="shared" si="44"/>
        <v>0</v>
      </c>
      <c r="G159" s="136">
        <f t="shared" si="44"/>
        <v>0</v>
      </c>
      <c r="H159" s="136">
        <f t="shared" si="44"/>
        <v>0</v>
      </c>
      <c r="I159" s="136">
        <f t="shared" si="44"/>
        <v>0</v>
      </c>
      <c r="J159" s="136">
        <f t="shared" si="44"/>
        <v>17977</v>
      </c>
      <c r="K159" s="136">
        <f t="shared" si="44"/>
        <v>0</v>
      </c>
      <c r="L159" s="136">
        <f t="shared" si="44"/>
        <v>0</v>
      </c>
      <c r="M159" s="136">
        <f t="shared" si="44"/>
        <v>0</v>
      </c>
    </row>
    <row r="160" spans="1:13" x14ac:dyDescent="0.2">
      <c r="A160" s="85">
        <v>3111</v>
      </c>
      <c r="B160" s="86" t="s">
        <v>53</v>
      </c>
      <c r="C160" s="137">
        <v>19125</v>
      </c>
      <c r="D160" s="137">
        <v>1147</v>
      </c>
      <c r="E160" s="137"/>
      <c r="F160" s="137"/>
      <c r="G160" s="137"/>
      <c r="H160" s="137"/>
      <c r="I160" s="137"/>
      <c r="J160" s="137">
        <v>17977</v>
      </c>
      <c r="K160" s="137"/>
      <c r="L160" s="137"/>
      <c r="M160" s="137"/>
    </row>
    <row r="161" spans="1:13" x14ac:dyDescent="0.2">
      <c r="A161" s="85">
        <v>3112</v>
      </c>
      <c r="B161" s="86" t="s">
        <v>54</v>
      </c>
      <c r="C161" s="137">
        <f>SUM(D161:M161)</f>
        <v>0</v>
      </c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</row>
    <row r="162" spans="1:13" x14ac:dyDescent="0.2">
      <c r="A162" s="85">
        <v>3113</v>
      </c>
      <c r="B162" s="86" t="s">
        <v>55</v>
      </c>
      <c r="C162" s="137">
        <f>SUM(D162:M162)</f>
        <v>0</v>
      </c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</row>
    <row r="163" spans="1:13" x14ac:dyDescent="0.2">
      <c r="A163" s="85">
        <v>3114</v>
      </c>
      <c r="B163" s="86" t="s">
        <v>56</v>
      </c>
      <c r="C163" s="137">
        <f>SUM(D163:M163)</f>
        <v>0</v>
      </c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</row>
    <row r="164" spans="1:13" x14ac:dyDescent="0.2">
      <c r="A164" s="125">
        <v>312</v>
      </c>
      <c r="B164" s="126" t="s">
        <v>14</v>
      </c>
      <c r="C164" s="136">
        <f>SUM(C165)</f>
        <v>0</v>
      </c>
      <c r="D164" s="136">
        <f t="shared" ref="D164:M164" si="45">SUM(D165)</f>
        <v>0</v>
      </c>
      <c r="E164" s="136">
        <f t="shared" si="45"/>
        <v>0</v>
      </c>
      <c r="F164" s="136">
        <f t="shared" si="45"/>
        <v>0</v>
      </c>
      <c r="G164" s="136">
        <f t="shared" si="45"/>
        <v>0</v>
      </c>
      <c r="H164" s="136">
        <f t="shared" si="45"/>
        <v>0</v>
      </c>
      <c r="I164" s="136">
        <f t="shared" si="45"/>
        <v>0</v>
      </c>
      <c r="J164" s="136">
        <f t="shared" si="45"/>
        <v>0</v>
      </c>
      <c r="K164" s="136">
        <f t="shared" si="45"/>
        <v>0</v>
      </c>
      <c r="L164" s="136">
        <f t="shared" si="45"/>
        <v>0</v>
      </c>
      <c r="M164" s="136">
        <f t="shared" si="45"/>
        <v>0</v>
      </c>
    </row>
    <row r="165" spans="1:13" x14ac:dyDescent="0.2">
      <c r="A165" s="85">
        <v>3121</v>
      </c>
      <c r="B165" s="86" t="s">
        <v>14</v>
      </c>
      <c r="C165" s="137">
        <f>SUM(D165:M165)</f>
        <v>0</v>
      </c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</row>
    <row r="166" spans="1:13" x14ac:dyDescent="0.2">
      <c r="A166" s="125">
        <v>313</v>
      </c>
      <c r="B166" s="86" t="s">
        <v>15</v>
      </c>
      <c r="C166" s="136">
        <f>SUM(C167,C168,)</f>
        <v>3155</v>
      </c>
      <c r="D166" s="136">
        <v>189</v>
      </c>
      <c r="E166" s="136">
        <f t="shared" ref="E166:M166" si="46">SUM(E167,E168,)</f>
        <v>0</v>
      </c>
      <c r="F166" s="136">
        <f t="shared" si="46"/>
        <v>0</v>
      </c>
      <c r="G166" s="136">
        <f t="shared" si="46"/>
        <v>0</v>
      </c>
      <c r="H166" s="136">
        <f t="shared" si="46"/>
        <v>0</v>
      </c>
      <c r="I166" s="136">
        <f t="shared" si="46"/>
        <v>0</v>
      </c>
      <c r="J166" s="136">
        <f t="shared" si="46"/>
        <v>2967</v>
      </c>
      <c r="K166" s="136">
        <f t="shared" si="46"/>
        <v>0</v>
      </c>
      <c r="L166" s="136">
        <f t="shared" si="46"/>
        <v>0</v>
      </c>
      <c r="M166" s="136">
        <f t="shared" si="46"/>
        <v>0</v>
      </c>
    </row>
    <row r="167" spans="1:13" ht="25.5" x14ac:dyDescent="0.2">
      <c r="A167" s="85">
        <v>3131</v>
      </c>
      <c r="B167" s="86" t="s">
        <v>57</v>
      </c>
      <c r="C167" s="137">
        <f>SUM(D167:M167)</f>
        <v>0</v>
      </c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</row>
    <row r="168" spans="1:13" ht="25.5" x14ac:dyDescent="0.2">
      <c r="A168" s="85">
        <v>3132</v>
      </c>
      <c r="B168" s="86" t="s">
        <v>58</v>
      </c>
      <c r="C168" s="137">
        <v>3155</v>
      </c>
      <c r="D168" s="137">
        <v>189</v>
      </c>
      <c r="E168" s="137"/>
      <c r="F168" s="137"/>
      <c r="G168" s="137"/>
      <c r="H168" s="137"/>
      <c r="I168" s="137"/>
      <c r="J168" s="137">
        <v>2967</v>
      </c>
      <c r="K168" s="137"/>
      <c r="L168" s="137"/>
      <c r="M168" s="137"/>
    </row>
    <row r="169" spans="1:13" x14ac:dyDescent="0.2">
      <c r="A169" s="91">
        <v>32</v>
      </c>
      <c r="B169" s="89" t="s">
        <v>16</v>
      </c>
      <c r="C169" s="136">
        <f t="shared" ref="C169:M169" si="47">SUM(C170,C175,C183,C193)</f>
        <v>0</v>
      </c>
      <c r="D169" s="136">
        <f t="shared" si="47"/>
        <v>0</v>
      </c>
      <c r="E169" s="136">
        <f t="shared" si="47"/>
        <v>0</v>
      </c>
      <c r="F169" s="136">
        <f t="shared" si="47"/>
        <v>0</v>
      </c>
      <c r="G169" s="136">
        <f t="shared" si="47"/>
        <v>0</v>
      </c>
      <c r="H169" s="136">
        <f t="shared" si="47"/>
        <v>0</v>
      </c>
      <c r="I169" s="136">
        <f t="shared" si="47"/>
        <v>0</v>
      </c>
      <c r="J169" s="136">
        <f t="shared" si="47"/>
        <v>0</v>
      </c>
      <c r="K169" s="136">
        <f t="shared" si="47"/>
        <v>0</v>
      </c>
      <c r="L169" s="136">
        <f t="shared" si="47"/>
        <v>0</v>
      </c>
      <c r="M169" s="136">
        <f t="shared" si="47"/>
        <v>0</v>
      </c>
    </row>
    <row r="170" spans="1:13" ht="25.5" x14ac:dyDescent="0.2">
      <c r="A170" s="125">
        <v>321</v>
      </c>
      <c r="B170" s="126" t="s">
        <v>17</v>
      </c>
      <c r="C170" s="136">
        <f>SUM(C171,C172,C173,C174)</f>
        <v>0</v>
      </c>
      <c r="D170" s="136">
        <f t="shared" ref="D170:M170" si="48">SUM(D171,D172,D173,D174)</f>
        <v>0</v>
      </c>
      <c r="E170" s="136">
        <f t="shared" si="48"/>
        <v>0</v>
      </c>
      <c r="F170" s="136">
        <f t="shared" si="48"/>
        <v>0</v>
      </c>
      <c r="G170" s="136">
        <f t="shared" si="48"/>
        <v>0</v>
      </c>
      <c r="H170" s="136">
        <f t="shared" si="48"/>
        <v>0</v>
      </c>
      <c r="I170" s="136">
        <f t="shared" si="48"/>
        <v>0</v>
      </c>
      <c r="J170" s="136">
        <f t="shared" si="48"/>
        <v>0</v>
      </c>
      <c r="K170" s="136">
        <f t="shared" si="48"/>
        <v>0</v>
      </c>
      <c r="L170" s="136">
        <f t="shared" si="48"/>
        <v>0</v>
      </c>
      <c r="M170" s="136">
        <f t="shared" si="48"/>
        <v>0</v>
      </c>
    </row>
    <row r="171" spans="1:13" x14ac:dyDescent="0.2">
      <c r="A171" s="85">
        <v>3211</v>
      </c>
      <c r="B171" s="86" t="s">
        <v>59</v>
      </c>
      <c r="C171" s="137">
        <f>SUM(D171:M171)</f>
        <v>0</v>
      </c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</row>
    <row r="172" spans="1:13" ht="25.5" x14ac:dyDescent="0.2">
      <c r="A172" s="85">
        <v>3212</v>
      </c>
      <c r="B172" s="86" t="s">
        <v>60</v>
      </c>
      <c r="C172" s="137">
        <f>SUM(D172:M172)</f>
        <v>0</v>
      </c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</row>
    <row r="173" spans="1:13" x14ac:dyDescent="0.2">
      <c r="A173" s="85">
        <v>3213</v>
      </c>
      <c r="B173" s="86" t="s">
        <v>61</v>
      </c>
      <c r="C173" s="137">
        <f>SUM(D173:M173)</f>
        <v>0</v>
      </c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</row>
    <row r="174" spans="1:13" ht="25.5" x14ac:dyDescent="0.2">
      <c r="A174" s="85">
        <v>3214</v>
      </c>
      <c r="B174" s="86" t="s">
        <v>62</v>
      </c>
      <c r="C174" s="137">
        <f>SUM(D174:M174)</f>
        <v>0</v>
      </c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</row>
    <row r="175" spans="1:13" x14ac:dyDescent="0.2">
      <c r="A175" s="91">
        <v>322</v>
      </c>
      <c r="B175" s="89" t="s">
        <v>18</v>
      </c>
      <c r="C175" s="136">
        <f>SUM(C176,C177,C178,C179,C180,C181,C182)</f>
        <v>0</v>
      </c>
      <c r="D175" s="136">
        <f t="shared" ref="D175:M175" si="49">SUM(D176,D177,D178,D179,D180,D181,D182)</f>
        <v>0</v>
      </c>
      <c r="E175" s="136">
        <f t="shared" si="49"/>
        <v>0</v>
      </c>
      <c r="F175" s="136">
        <f t="shared" si="49"/>
        <v>0</v>
      </c>
      <c r="G175" s="136">
        <f t="shared" si="49"/>
        <v>0</v>
      </c>
      <c r="H175" s="136">
        <f t="shared" si="49"/>
        <v>0</v>
      </c>
      <c r="I175" s="136">
        <f t="shared" si="49"/>
        <v>0</v>
      </c>
      <c r="J175" s="136">
        <f t="shared" si="49"/>
        <v>0</v>
      </c>
      <c r="K175" s="136">
        <f t="shared" si="49"/>
        <v>0</v>
      </c>
      <c r="L175" s="136">
        <f t="shared" si="49"/>
        <v>0</v>
      </c>
      <c r="M175" s="136">
        <f t="shared" si="49"/>
        <v>0</v>
      </c>
    </row>
    <row r="176" spans="1:13" ht="25.5" x14ac:dyDescent="0.2">
      <c r="A176" s="85">
        <v>3221</v>
      </c>
      <c r="B176" s="86" t="s">
        <v>63</v>
      </c>
      <c r="C176" s="137">
        <f t="shared" ref="C176:C182" si="50">SUM(D176:M176)</f>
        <v>0</v>
      </c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</row>
    <row r="177" spans="1:13" x14ac:dyDescent="0.2">
      <c r="A177" s="85">
        <v>3222</v>
      </c>
      <c r="B177" s="86" t="s">
        <v>64</v>
      </c>
      <c r="C177" s="137">
        <f t="shared" si="50"/>
        <v>0</v>
      </c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</row>
    <row r="178" spans="1:13" x14ac:dyDescent="0.2">
      <c r="A178" s="85">
        <v>3223</v>
      </c>
      <c r="B178" s="86" t="s">
        <v>65</v>
      </c>
      <c r="C178" s="137">
        <f t="shared" si="50"/>
        <v>0</v>
      </c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</row>
    <row r="179" spans="1:13" ht="25.5" x14ac:dyDescent="0.2">
      <c r="A179" s="85">
        <v>3224</v>
      </c>
      <c r="B179" s="86" t="s">
        <v>66</v>
      </c>
      <c r="C179" s="137">
        <f t="shared" si="50"/>
        <v>0</v>
      </c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</row>
    <row r="180" spans="1:13" x14ac:dyDescent="0.2">
      <c r="A180" s="85">
        <v>3225</v>
      </c>
      <c r="B180" s="86" t="s">
        <v>67</v>
      </c>
      <c r="C180" s="137">
        <f t="shared" si="50"/>
        <v>0</v>
      </c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</row>
    <row r="181" spans="1:13" ht="25.5" x14ac:dyDescent="0.2">
      <c r="A181" s="85">
        <v>3226</v>
      </c>
      <c r="B181" s="86" t="s">
        <v>68</v>
      </c>
      <c r="C181" s="137">
        <f t="shared" si="50"/>
        <v>0</v>
      </c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</row>
    <row r="182" spans="1:13" ht="25.5" x14ac:dyDescent="0.2">
      <c r="A182" s="85">
        <v>3227</v>
      </c>
      <c r="B182" s="86" t="s">
        <v>69</v>
      </c>
      <c r="C182" s="137">
        <f t="shared" si="50"/>
        <v>0</v>
      </c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</row>
    <row r="183" spans="1:13" x14ac:dyDescent="0.2">
      <c r="A183" s="125">
        <v>323</v>
      </c>
      <c r="B183" s="126" t="s">
        <v>19</v>
      </c>
      <c r="C183" s="136">
        <f>SUM(C184,C185,C186,C187,C188,C189,C190,C191,C192)</f>
        <v>0</v>
      </c>
      <c r="D183" s="136">
        <f t="shared" ref="D183:M183" si="51">SUM(D184,D185,D186,D187,D188,D189,D190,D191,D192)</f>
        <v>0</v>
      </c>
      <c r="E183" s="136">
        <f t="shared" si="51"/>
        <v>0</v>
      </c>
      <c r="F183" s="136">
        <f t="shared" si="51"/>
        <v>0</v>
      </c>
      <c r="G183" s="136">
        <f t="shared" si="51"/>
        <v>0</v>
      </c>
      <c r="H183" s="136">
        <f t="shared" si="51"/>
        <v>0</v>
      </c>
      <c r="I183" s="136">
        <f t="shared" si="51"/>
        <v>0</v>
      </c>
      <c r="J183" s="136">
        <f t="shared" si="51"/>
        <v>0</v>
      </c>
      <c r="K183" s="136">
        <f t="shared" si="51"/>
        <v>0</v>
      </c>
      <c r="L183" s="136">
        <f t="shared" si="51"/>
        <v>0</v>
      </c>
      <c r="M183" s="136">
        <f t="shared" si="51"/>
        <v>0</v>
      </c>
    </row>
    <row r="184" spans="1:13" x14ac:dyDescent="0.2">
      <c r="A184" s="85">
        <v>3231</v>
      </c>
      <c r="B184" s="86" t="s">
        <v>70</v>
      </c>
      <c r="C184" s="137">
        <f t="shared" ref="C184:C192" si="52">SUM(D184:M184)</f>
        <v>0</v>
      </c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</row>
    <row r="185" spans="1:13" ht="25.5" x14ac:dyDescent="0.2">
      <c r="A185" s="85">
        <v>3232</v>
      </c>
      <c r="B185" s="86" t="s">
        <v>71</v>
      </c>
      <c r="C185" s="137">
        <f t="shared" si="52"/>
        <v>0</v>
      </c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</row>
    <row r="186" spans="1:13" x14ac:dyDescent="0.2">
      <c r="A186" s="85">
        <v>3233</v>
      </c>
      <c r="B186" s="86" t="s">
        <v>72</v>
      </c>
      <c r="C186" s="137">
        <f t="shared" si="52"/>
        <v>0</v>
      </c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</row>
    <row r="187" spans="1:13" x14ac:dyDescent="0.2">
      <c r="A187" s="85">
        <v>3234</v>
      </c>
      <c r="B187" s="86" t="s">
        <v>73</v>
      </c>
      <c r="C187" s="137">
        <f t="shared" si="52"/>
        <v>0</v>
      </c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</row>
    <row r="188" spans="1:13" x14ac:dyDescent="0.2">
      <c r="A188" s="85">
        <v>3235</v>
      </c>
      <c r="B188" s="86" t="s">
        <v>74</v>
      </c>
      <c r="C188" s="137">
        <f t="shared" si="52"/>
        <v>0</v>
      </c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</row>
    <row r="189" spans="1:13" x14ac:dyDescent="0.2">
      <c r="A189" s="85">
        <v>3236</v>
      </c>
      <c r="B189" s="86" t="s">
        <v>75</v>
      </c>
      <c r="C189" s="137">
        <f t="shared" si="52"/>
        <v>0</v>
      </c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</row>
    <row r="190" spans="1:13" x14ac:dyDescent="0.2">
      <c r="A190" s="85">
        <v>3237</v>
      </c>
      <c r="B190" s="86" t="s">
        <v>76</v>
      </c>
      <c r="C190" s="137">
        <f t="shared" si="52"/>
        <v>0</v>
      </c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</row>
    <row r="191" spans="1:13" x14ac:dyDescent="0.2">
      <c r="A191" s="85">
        <v>3238</v>
      </c>
      <c r="B191" s="86" t="s">
        <v>77</v>
      </c>
      <c r="C191" s="137">
        <f t="shared" si="52"/>
        <v>0</v>
      </c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</row>
    <row r="192" spans="1:13" x14ac:dyDescent="0.2">
      <c r="A192" s="85">
        <v>3239</v>
      </c>
      <c r="B192" s="86" t="s">
        <v>78</v>
      </c>
      <c r="C192" s="137">
        <f t="shared" si="52"/>
        <v>0</v>
      </c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</row>
    <row r="193" spans="1:13" x14ac:dyDescent="0.2">
      <c r="A193" s="91">
        <v>329</v>
      </c>
      <c r="B193" s="89" t="s">
        <v>99</v>
      </c>
      <c r="C193" s="136">
        <f t="shared" ref="C193:M193" si="53">SUM(C194,C195,C196,C197,)</f>
        <v>0</v>
      </c>
      <c r="D193" s="136">
        <f t="shared" si="53"/>
        <v>0</v>
      </c>
      <c r="E193" s="136">
        <f t="shared" si="53"/>
        <v>0</v>
      </c>
      <c r="F193" s="136">
        <f t="shared" si="53"/>
        <v>0</v>
      </c>
      <c r="G193" s="136">
        <f t="shared" si="53"/>
        <v>0</v>
      </c>
      <c r="H193" s="136">
        <f t="shared" si="53"/>
        <v>0</v>
      </c>
      <c r="I193" s="136">
        <f t="shared" si="53"/>
        <v>0</v>
      </c>
      <c r="J193" s="136">
        <f t="shared" si="53"/>
        <v>0</v>
      </c>
      <c r="K193" s="136">
        <f t="shared" si="53"/>
        <v>0</v>
      </c>
      <c r="L193" s="136">
        <f t="shared" si="53"/>
        <v>0</v>
      </c>
      <c r="M193" s="136">
        <f t="shared" si="53"/>
        <v>0</v>
      </c>
    </row>
    <row r="194" spans="1:13" x14ac:dyDescent="0.2">
      <c r="A194" s="85">
        <v>3293</v>
      </c>
      <c r="B194" s="86" t="s">
        <v>100</v>
      </c>
      <c r="C194" s="137">
        <f>SUM(D194:M194)</f>
        <v>0</v>
      </c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</row>
    <row r="195" spans="1:13" x14ac:dyDescent="0.2">
      <c r="A195" s="85">
        <v>3294</v>
      </c>
      <c r="B195" s="86" t="s">
        <v>101</v>
      </c>
      <c r="C195" s="137">
        <f>SUM(D195:M195)</f>
        <v>0</v>
      </c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</row>
    <row r="196" spans="1:13" x14ac:dyDescent="0.2">
      <c r="A196" s="85">
        <v>3295</v>
      </c>
      <c r="B196" s="86" t="s">
        <v>102</v>
      </c>
      <c r="C196" s="137">
        <f>SUM(D196:M196)</f>
        <v>0</v>
      </c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</row>
    <row r="197" spans="1:13" x14ac:dyDescent="0.2">
      <c r="A197" s="85">
        <v>3299</v>
      </c>
      <c r="B197" s="86" t="s">
        <v>103</v>
      </c>
      <c r="C197" s="137">
        <f>SUM(D197:M197)</f>
        <v>0</v>
      </c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</row>
    <row r="198" spans="1:13" x14ac:dyDescent="0.2">
      <c r="A198" s="91">
        <v>34</v>
      </c>
      <c r="B198" s="89" t="s">
        <v>20</v>
      </c>
      <c r="C198" s="136">
        <f>SUM(C199)</f>
        <v>0</v>
      </c>
      <c r="D198" s="136">
        <f t="shared" ref="D198:M198" si="54">SUM(D199)</f>
        <v>0</v>
      </c>
      <c r="E198" s="136">
        <f t="shared" si="54"/>
        <v>0</v>
      </c>
      <c r="F198" s="136">
        <f t="shared" si="54"/>
        <v>0</v>
      </c>
      <c r="G198" s="136">
        <f t="shared" si="54"/>
        <v>0</v>
      </c>
      <c r="H198" s="136">
        <f t="shared" si="54"/>
        <v>0</v>
      </c>
      <c r="I198" s="136">
        <f t="shared" si="54"/>
        <v>0</v>
      </c>
      <c r="J198" s="136">
        <f t="shared" si="54"/>
        <v>0</v>
      </c>
      <c r="K198" s="136">
        <f t="shared" si="54"/>
        <v>0</v>
      </c>
      <c r="L198" s="136">
        <f t="shared" si="54"/>
        <v>0</v>
      </c>
      <c r="M198" s="136">
        <f t="shared" si="54"/>
        <v>0</v>
      </c>
    </row>
    <row r="199" spans="1:13" x14ac:dyDescent="0.2">
      <c r="A199" s="125">
        <v>343</v>
      </c>
      <c r="B199" s="126" t="s">
        <v>21</v>
      </c>
      <c r="C199" s="139">
        <f>SUM(C200,C201,C202,C203)</f>
        <v>0</v>
      </c>
      <c r="D199" s="139">
        <f t="shared" ref="D199:M199" si="55">SUM(D200,D201,D202,D203)</f>
        <v>0</v>
      </c>
      <c r="E199" s="139">
        <f t="shared" si="55"/>
        <v>0</v>
      </c>
      <c r="F199" s="139">
        <f t="shared" si="55"/>
        <v>0</v>
      </c>
      <c r="G199" s="139">
        <f t="shared" si="55"/>
        <v>0</v>
      </c>
      <c r="H199" s="139">
        <f t="shared" si="55"/>
        <v>0</v>
      </c>
      <c r="I199" s="139">
        <f t="shared" si="55"/>
        <v>0</v>
      </c>
      <c r="J199" s="139">
        <f t="shared" si="55"/>
        <v>0</v>
      </c>
      <c r="K199" s="139">
        <f t="shared" si="55"/>
        <v>0</v>
      </c>
      <c r="L199" s="139">
        <f t="shared" si="55"/>
        <v>0</v>
      </c>
      <c r="M199" s="139">
        <f t="shared" si="55"/>
        <v>0</v>
      </c>
    </row>
    <row r="200" spans="1:13" ht="25.5" x14ac:dyDescent="0.2">
      <c r="A200" s="85">
        <v>3431</v>
      </c>
      <c r="B200" s="86" t="s">
        <v>79</v>
      </c>
      <c r="C200" s="137">
        <f>SUM(D200:M200)</f>
        <v>0</v>
      </c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</row>
    <row r="201" spans="1:13" ht="25.5" x14ac:dyDescent="0.2">
      <c r="A201" s="85">
        <v>3432</v>
      </c>
      <c r="B201" s="86" t="s">
        <v>80</v>
      </c>
      <c r="C201" s="137">
        <f>SUM(D201:M201)</f>
        <v>0</v>
      </c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</row>
    <row r="202" spans="1:13" x14ac:dyDescent="0.2">
      <c r="A202" s="85">
        <v>3433</v>
      </c>
      <c r="B202" s="86" t="s">
        <v>81</v>
      </c>
      <c r="C202" s="137">
        <f>SUM(D202:M202)</f>
        <v>0</v>
      </c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</row>
    <row r="203" spans="1:13" ht="25.5" x14ac:dyDescent="0.2">
      <c r="A203" s="85">
        <v>3434</v>
      </c>
      <c r="B203" s="86" t="s">
        <v>82</v>
      </c>
      <c r="C203" s="137">
        <f>SUM(D203:M203)</f>
        <v>0</v>
      </c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</row>
    <row r="204" spans="1:13" ht="25.5" x14ac:dyDescent="0.2">
      <c r="A204" s="91">
        <v>4</v>
      </c>
      <c r="B204" s="89" t="s">
        <v>22</v>
      </c>
      <c r="C204" s="136">
        <f>SUM(C205)</f>
        <v>0</v>
      </c>
      <c r="D204" s="136">
        <f t="shared" ref="D204:M204" si="56">SUM(D205)</f>
        <v>0</v>
      </c>
      <c r="E204" s="136">
        <f t="shared" si="56"/>
        <v>0</v>
      </c>
      <c r="F204" s="136">
        <f t="shared" si="56"/>
        <v>0</v>
      </c>
      <c r="G204" s="136">
        <f t="shared" si="56"/>
        <v>0</v>
      </c>
      <c r="H204" s="136">
        <f t="shared" si="56"/>
        <v>0</v>
      </c>
      <c r="I204" s="136">
        <f t="shared" si="56"/>
        <v>0</v>
      </c>
      <c r="J204" s="136">
        <f t="shared" si="56"/>
        <v>0</v>
      </c>
      <c r="K204" s="136">
        <f t="shared" si="56"/>
        <v>0</v>
      </c>
      <c r="L204" s="136">
        <f t="shared" si="56"/>
        <v>0</v>
      </c>
      <c r="M204" s="136">
        <f t="shared" si="56"/>
        <v>0</v>
      </c>
    </row>
    <row r="205" spans="1:13" ht="38.25" x14ac:dyDescent="0.2">
      <c r="A205" s="91">
        <v>42</v>
      </c>
      <c r="B205" s="89" t="s">
        <v>40</v>
      </c>
      <c r="C205" s="139">
        <f t="shared" ref="C205:M205" si="57">SUM(C206,C211,C214)</f>
        <v>0</v>
      </c>
      <c r="D205" s="139">
        <f t="shared" si="57"/>
        <v>0</v>
      </c>
      <c r="E205" s="139">
        <f t="shared" si="57"/>
        <v>0</v>
      </c>
      <c r="F205" s="139">
        <f t="shared" si="57"/>
        <v>0</v>
      </c>
      <c r="G205" s="139">
        <f t="shared" si="57"/>
        <v>0</v>
      </c>
      <c r="H205" s="139">
        <f t="shared" si="57"/>
        <v>0</v>
      </c>
      <c r="I205" s="139">
        <f t="shared" si="57"/>
        <v>0</v>
      </c>
      <c r="J205" s="139">
        <f t="shared" si="57"/>
        <v>0</v>
      </c>
      <c r="K205" s="139">
        <f t="shared" si="57"/>
        <v>0</v>
      </c>
      <c r="L205" s="139">
        <f t="shared" si="57"/>
        <v>0</v>
      </c>
      <c r="M205" s="139">
        <f t="shared" si="57"/>
        <v>0</v>
      </c>
    </row>
    <row r="206" spans="1:13" x14ac:dyDescent="0.2">
      <c r="A206" s="125">
        <v>421</v>
      </c>
      <c r="B206" s="126" t="s">
        <v>34</v>
      </c>
      <c r="C206" s="139">
        <f>SUM(C207:C210)</f>
        <v>0</v>
      </c>
      <c r="D206" s="139">
        <f t="shared" ref="D206:M206" si="58">SUM(D207:D210)</f>
        <v>0</v>
      </c>
      <c r="E206" s="139">
        <f t="shared" si="58"/>
        <v>0</v>
      </c>
      <c r="F206" s="139">
        <f t="shared" si="58"/>
        <v>0</v>
      </c>
      <c r="G206" s="139">
        <f t="shared" si="58"/>
        <v>0</v>
      </c>
      <c r="H206" s="139">
        <f t="shared" si="58"/>
        <v>0</v>
      </c>
      <c r="I206" s="139">
        <f t="shared" si="58"/>
        <v>0</v>
      </c>
      <c r="J206" s="139">
        <f t="shared" si="58"/>
        <v>0</v>
      </c>
      <c r="K206" s="139">
        <f t="shared" si="58"/>
        <v>0</v>
      </c>
      <c r="L206" s="139">
        <f t="shared" si="58"/>
        <v>0</v>
      </c>
      <c r="M206" s="139">
        <f t="shared" si="58"/>
        <v>0</v>
      </c>
    </row>
    <row r="207" spans="1:13" x14ac:dyDescent="0.2">
      <c r="A207" s="85">
        <v>4211</v>
      </c>
      <c r="B207" s="86" t="s">
        <v>83</v>
      </c>
      <c r="C207" s="137">
        <f>SUM(D207:M207)</f>
        <v>0</v>
      </c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</row>
    <row r="208" spans="1:13" x14ac:dyDescent="0.2">
      <c r="A208" s="85">
        <v>4212</v>
      </c>
      <c r="B208" s="86" t="s">
        <v>84</v>
      </c>
      <c r="C208" s="137">
        <f>SUM(D208:M208)</f>
        <v>0</v>
      </c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</row>
    <row r="209" spans="1:13" ht="25.5" x14ac:dyDescent="0.2">
      <c r="A209" s="85">
        <v>4213</v>
      </c>
      <c r="B209" s="86" t="s">
        <v>85</v>
      </c>
      <c r="C209" s="137">
        <f>SUM(D209:M209)</f>
        <v>0</v>
      </c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</row>
    <row r="210" spans="1:13" x14ac:dyDescent="0.2">
      <c r="A210" s="85">
        <v>4214</v>
      </c>
      <c r="B210" s="86" t="s">
        <v>86</v>
      </c>
      <c r="C210" s="137">
        <f>SUM(D210:M210)</f>
        <v>0</v>
      </c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</row>
    <row r="211" spans="1:13" x14ac:dyDescent="0.2">
      <c r="A211" s="91">
        <v>422</v>
      </c>
      <c r="B211" s="89" t="s">
        <v>104</v>
      </c>
      <c r="C211" s="139">
        <f t="shared" ref="C211:M211" si="59">SUM(C212:C213)</f>
        <v>0</v>
      </c>
      <c r="D211" s="139">
        <f t="shared" si="59"/>
        <v>0</v>
      </c>
      <c r="E211" s="139">
        <f t="shared" si="59"/>
        <v>0</v>
      </c>
      <c r="F211" s="139">
        <f t="shared" si="59"/>
        <v>0</v>
      </c>
      <c r="G211" s="139">
        <f t="shared" si="59"/>
        <v>0</v>
      </c>
      <c r="H211" s="139">
        <f t="shared" si="59"/>
        <v>0</v>
      </c>
      <c r="I211" s="139">
        <f t="shared" si="59"/>
        <v>0</v>
      </c>
      <c r="J211" s="139">
        <f t="shared" si="59"/>
        <v>0</v>
      </c>
      <c r="K211" s="139">
        <f t="shared" si="59"/>
        <v>0</v>
      </c>
      <c r="L211" s="139">
        <f t="shared" si="59"/>
        <v>0</v>
      </c>
      <c r="M211" s="139">
        <f t="shared" si="59"/>
        <v>0</v>
      </c>
    </row>
    <row r="212" spans="1:13" x14ac:dyDescent="0.2">
      <c r="A212" s="140">
        <v>4221</v>
      </c>
      <c r="B212" s="86" t="s">
        <v>105</v>
      </c>
      <c r="C212" s="137">
        <f>SUM(D212:M212)</f>
        <v>0</v>
      </c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</row>
    <row r="213" spans="1:13" x14ac:dyDescent="0.2">
      <c r="A213" s="85">
        <v>4226</v>
      </c>
      <c r="B213" s="86" t="s">
        <v>106</v>
      </c>
      <c r="C213" s="137">
        <f>SUM(D213:M213)</f>
        <v>0</v>
      </c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</row>
    <row r="214" spans="1:13" ht="25.5" x14ac:dyDescent="0.2">
      <c r="A214" s="91">
        <v>424</v>
      </c>
      <c r="B214" s="89" t="s">
        <v>107</v>
      </c>
      <c r="C214" s="136">
        <f t="shared" ref="C214:M214" si="60">C215</f>
        <v>0</v>
      </c>
      <c r="D214" s="136">
        <f t="shared" si="60"/>
        <v>0</v>
      </c>
      <c r="E214" s="136">
        <f t="shared" si="60"/>
        <v>0</v>
      </c>
      <c r="F214" s="136">
        <f t="shared" si="60"/>
        <v>0</v>
      </c>
      <c r="G214" s="136">
        <f t="shared" si="60"/>
        <v>0</v>
      </c>
      <c r="H214" s="136">
        <f t="shared" si="60"/>
        <v>0</v>
      </c>
      <c r="I214" s="136">
        <f t="shared" si="60"/>
        <v>0</v>
      </c>
      <c r="J214" s="136">
        <f t="shared" si="60"/>
        <v>0</v>
      </c>
      <c r="K214" s="136">
        <f t="shared" si="60"/>
        <v>0</v>
      </c>
      <c r="L214" s="136">
        <f t="shared" si="60"/>
        <v>0</v>
      </c>
      <c r="M214" s="136">
        <f t="shared" si="60"/>
        <v>0</v>
      </c>
    </row>
    <row r="215" spans="1:13" x14ac:dyDescent="0.2">
      <c r="A215" s="129">
        <v>4241</v>
      </c>
      <c r="B215" s="130" t="s">
        <v>108</v>
      </c>
      <c r="C215" s="137">
        <f>SUM(D215:M215)</f>
        <v>0</v>
      </c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</row>
    <row r="216" spans="1:13" x14ac:dyDescent="0.2">
      <c r="A216" s="129"/>
      <c r="B216" s="145" t="s">
        <v>109</v>
      </c>
      <c r="C216" s="146">
        <f>SUM(C157,C204)</f>
        <v>22280</v>
      </c>
      <c r="D216" s="146">
        <f t="shared" ref="D216:M216" si="61">SUM(D157,D204)</f>
        <v>1336</v>
      </c>
      <c r="E216" s="146">
        <f t="shared" si="61"/>
        <v>0</v>
      </c>
      <c r="F216" s="146">
        <f t="shared" si="61"/>
        <v>0</v>
      </c>
      <c r="G216" s="146">
        <f t="shared" si="61"/>
        <v>0</v>
      </c>
      <c r="H216" s="146">
        <f t="shared" si="61"/>
        <v>0</v>
      </c>
      <c r="I216" s="146">
        <f t="shared" si="61"/>
        <v>0</v>
      </c>
      <c r="J216" s="146">
        <f t="shared" si="61"/>
        <v>20943</v>
      </c>
      <c r="K216" s="146">
        <f t="shared" si="61"/>
        <v>0</v>
      </c>
      <c r="L216" s="146">
        <f t="shared" si="61"/>
        <v>0</v>
      </c>
      <c r="M216" s="146">
        <f t="shared" si="61"/>
        <v>0</v>
      </c>
    </row>
    <row r="217" spans="1:13" x14ac:dyDescent="0.2">
      <c r="A217" s="141" t="s">
        <v>51</v>
      </c>
      <c r="B217" s="142" t="s">
        <v>39</v>
      </c>
      <c r="C217" s="143" t="s">
        <v>111</v>
      </c>
      <c r="D217" s="143"/>
      <c r="E217" s="144"/>
      <c r="F217" s="144"/>
      <c r="G217" s="144"/>
      <c r="H217" s="144"/>
      <c r="I217" s="144"/>
      <c r="J217" s="144"/>
      <c r="K217" s="144"/>
      <c r="L217" s="144"/>
      <c r="M217" s="144"/>
    </row>
    <row r="218" spans="1:13" x14ac:dyDescent="0.2">
      <c r="A218" s="91">
        <v>3</v>
      </c>
      <c r="B218" s="89" t="s">
        <v>35</v>
      </c>
      <c r="C218" s="136">
        <f t="shared" ref="C218:M218" si="62">SUM(C219,C230,C259)</f>
        <v>23000</v>
      </c>
      <c r="D218" s="136">
        <f t="shared" si="62"/>
        <v>0</v>
      </c>
      <c r="E218" s="136">
        <f t="shared" si="62"/>
        <v>0</v>
      </c>
      <c r="F218" s="136">
        <f t="shared" si="62"/>
        <v>0</v>
      </c>
      <c r="G218" s="136">
        <f t="shared" si="62"/>
        <v>0</v>
      </c>
      <c r="H218" s="136">
        <v>23000</v>
      </c>
      <c r="I218" s="136">
        <f t="shared" si="62"/>
        <v>0</v>
      </c>
      <c r="J218" s="136">
        <v>0</v>
      </c>
      <c r="K218" s="136">
        <f t="shared" si="62"/>
        <v>0</v>
      </c>
      <c r="L218" s="136">
        <f t="shared" si="62"/>
        <v>0</v>
      </c>
      <c r="M218" s="136">
        <f t="shared" si="62"/>
        <v>0</v>
      </c>
    </row>
    <row r="219" spans="1:13" x14ac:dyDescent="0.2">
      <c r="A219" s="91">
        <v>31</v>
      </c>
      <c r="B219" s="89" t="s">
        <v>12</v>
      </c>
      <c r="C219" s="136">
        <f>SUM(C220,C225,C227)</f>
        <v>0</v>
      </c>
      <c r="D219" s="136">
        <f t="shared" ref="D219:M219" si="63">SUM(D220,D225,D227)</f>
        <v>0</v>
      </c>
      <c r="E219" s="136">
        <f t="shared" si="63"/>
        <v>0</v>
      </c>
      <c r="F219" s="136">
        <f t="shared" si="63"/>
        <v>0</v>
      </c>
      <c r="G219" s="136">
        <f t="shared" si="63"/>
        <v>0</v>
      </c>
      <c r="H219" s="136">
        <f t="shared" si="63"/>
        <v>0</v>
      </c>
      <c r="I219" s="136">
        <f t="shared" si="63"/>
        <v>0</v>
      </c>
      <c r="J219" s="136">
        <f t="shared" si="63"/>
        <v>0</v>
      </c>
      <c r="K219" s="136">
        <f t="shared" si="63"/>
        <v>0</v>
      </c>
      <c r="L219" s="136">
        <f t="shared" si="63"/>
        <v>0</v>
      </c>
      <c r="M219" s="136">
        <f t="shared" si="63"/>
        <v>0</v>
      </c>
    </row>
    <row r="220" spans="1:13" x14ac:dyDescent="0.2">
      <c r="A220" s="125">
        <v>311</v>
      </c>
      <c r="B220" s="126" t="s">
        <v>13</v>
      </c>
      <c r="C220" s="136">
        <f>SUM(C221,C222,C223,C224)</f>
        <v>0</v>
      </c>
      <c r="D220" s="136">
        <f t="shared" ref="D220:M220" si="64">SUM(D221,D222,D223,D224)</f>
        <v>0</v>
      </c>
      <c r="E220" s="136">
        <f t="shared" si="64"/>
        <v>0</v>
      </c>
      <c r="F220" s="136">
        <f t="shared" si="64"/>
        <v>0</v>
      </c>
      <c r="G220" s="136">
        <f t="shared" si="64"/>
        <v>0</v>
      </c>
      <c r="H220" s="136">
        <f t="shared" si="64"/>
        <v>0</v>
      </c>
      <c r="I220" s="136">
        <f t="shared" si="64"/>
        <v>0</v>
      </c>
      <c r="J220" s="136">
        <f t="shared" si="64"/>
        <v>0</v>
      </c>
      <c r="K220" s="136">
        <f t="shared" si="64"/>
        <v>0</v>
      </c>
      <c r="L220" s="136">
        <f t="shared" si="64"/>
        <v>0</v>
      </c>
      <c r="M220" s="136">
        <f t="shared" si="64"/>
        <v>0</v>
      </c>
    </row>
    <row r="221" spans="1:13" x14ac:dyDescent="0.2">
      <c r="A221" s="85">
        <v>3111</v>
      </c>
      <c r="B221" s="86" t="s">
        <v>53</v>
      </c>
      <c r="C221" s="137">
        <f>SUM(D221:M221)</f>
        <v>0</v>
      </c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</row>
    <row r="222" spans="1:13" x14ac:dyDescent="0.2">
      <c r="A222" s="85">
        <v>3112</v>
      </c>
      <c r="B222" s="86" t="s">
        <v>54</v>
      </c>
      <c r="C222" s="137">
        <f>SUM(D222:M222)</f>
        <v>0</v>
      </c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</row>
    <row r="223" spans="1:13" x14ac:dyDescent="0.2">
      <c r="A223" s="85">
        <v>3113</v>
      </c>
      <c r="B223" s="86" t="s">
        <v>55</v>
      </c>
      <c r="C223" s="137">
        <f>SUM(D223:M223)</f>
        <v>0</v>
      </c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</row>
    <row r="224" spans="1:13" x14ac:dyDescent="0.2">
      <c r="A224" s="85">
        <v>3114</v>
      </c>
      <c r="B224" s="86" t="s">
        <v>56</v>
      </c>
      <c r="C224" s="137">
        <f>SUM(D224:M224)</f>
        <v>0</v>
      </c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</row>
    <row r="225" spans="1:13" x14ac:dyDescent="0.2">
      <c r="A225" s="125">
        <v>312</v>
      </c>
      <c r="B225" s="126" t="s">
        <v>14</v>
      </c>
      <c r="C225" s="136">
        <f>SUM(C226)</f>
        <v>0</v>
      </c>
      <c r="D225" s="136">
        <f t="shared" ref="D225:M225" si="65">SUM(D226)</f>
        <v>0</v>
      </c>
      <c r="E225" s="136">
        <f t="shared" si="65"/>
        <v>0</v>
      </c>
      <c r="F225" s="136">
        <f t="shared" si="65"/>
        <v>0</v>
      </c>
      <c r="G225" s="136">
        <f t="shared" si="65"/>
        <v>0</v>
      </c>
      <c r="H225" s="136">
        <f t="shared" si="65"/>
        <v>0</v>
      </c>
      <c r="I225" s="136">
        <f t="shared" si="65"/>
        <v>0</v>
      </c>
      <c r="J225" s="136">
        <f t="shared" si="65"/>
        <v>0</v>
      </c>
      <c r="K225" s="136">
        <f t="shared" si="65"/>
        <v>0</v>
      </c>
      <c r="L225" s="136">
        <f t="shared" si="65"/>
        <v>0</v>
      </c>
      <c r="M225" s="136">
        <f t="shared" si="65"/>
        <v>0</v>
      </c>
    </row>
    <row r="226" spans="1:13" x14ac:dyDescent="0.2">
      <c r="A226" s="85">
        <v>3121</v>
      </c>
      <c r="B226" s="86" t="s">
        <v>14</v>
      </c>
      <c r="C226" s="137">
        <f>SUM(D226:M226)</f>
        <v>0</v>
      </c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</row>
    <row r="227" spans="1:13" x14ac:dyDescent="0.2">
      <c r="A227" s="125">
        <v>313</v>
      </c>
      <c r="B227" s="86" t="s">
        <v>15</v>
      </c>
      <c r="C227" s="136">
        <f>SUM(C228,C229,)</f>
        <v>0</v>
      </c>
      <c r="D227" s="136">
        <f t="shared" ref="D227:M227" si="66">SUM(D228,D229,)</f>
        <v>0</v>
      </c>
      <c r="E227" s="136">
        <f t="shared" si="66"/>
        <v>0</v>
      </c>
      <c r="F227" s="136">
        <f t="shared" si="66"/>
        <v>0</v>
      </c>
      <c r="G227" s="136">
        <f t="shared" si="66"/>
        <v>0</v>
      </c>
      <c r="H227" s="136">
        <f t="shared" si="66"/>
        <v>0</v>
      </c>
      <c r="I227" s="136">
        <f t="shared" si="66"/>
        <v>0</v>
      </c>
      <c r="J227" s="136">
        <f t="shared" si="66"/>
        <v>0</v>
      </c>
      <c r="K227" s="136">
        <f t="shared" si="66"/>
        <v>0</v>
      </c>
      <c r="L227" s="136">
        <f t="shared" si="66"/>
        <v>0</v>
      </c>
      <c r="M227" s="136">
        <f t="shared" si="66"/>
        <v>0</v>
      </c>
    </row>
    <row r="228" spans="1:13" ht="25.5" x14ac:dyDescent="0.2">
      <c r="A228" s="85">
        <v>3131</v>
      </c>
      <c r="B228" s="86" t="s">
        <v>57</v>
      </c>
      <c r="C228" s="137">
        <f>SUM(D228:M228)</f>
        <v>0</v>
      </c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</row>
    <row r="229" spans="1:13" ht="25.5" x14ac:dyDescent="0.2">
      <c r="A229" s="85">
        <v>3132</v>
      </c>
      <c r="B229" s="86" t="s">
        <v>58</v>
      </c>
      <c r="C229" s="137">
        <f>SUM(D229:M229)</f>
        <v>0</v>
      </c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</row>
    <row r="230" spans="1:13" x14ac:dyDescent="0.2">
      <c r="A230" s="91">
        <v>32</v>
      </c>
      <c r="B230" s="89" t="s">
        <v>16</v>
      </c>
      <c r="C230" s="136">
        <f t="shared" ref="C230:M230" si="67">SUM(C231,C236,C244,C254)</f>
        <v>23000</v>
      </c>
      <c r="D230" s="136">
        <f t="shared" si="67"/>
        <v>0</v>
      </c>
      <c r="E230" s="136">
        <f t="shared" si="67"/>
        <v>0</v>
      </c>
      <c r="F230" s="136">
        <f t="shared" si="67"/>
        <v>0</v>
      </c>
      <c r="G230" s="136">
        <f t="shared" si="67"/>
        <v>0</v>
      </c>
      <c r="H230" s="136">
        <v>23000</v>
      </c>
      <c r="I230" s="136">
        <f t="shared" si="67"/>
        <v>0</v>
      </c>
      <c r="J230" s="136">
        <v>0</v>
      </c>
      <c r="K230" s="136">
        <f t="shared" si="67"/>
        <v>0</v>
      </c>
      <c r="L230" s="136">
        <f t="shared" si="67"/>
        <v>0</v>
      </c>
      <c r="M230" s="136">
        <f t="shared" si="67"/>
        <v>0</v>
      </c>
    </row>
    <row r="231" spans="1:13" ht="25.5" x14ac:dyDescent="0.2">
      <c r="A231" s="125">
        <v>321</v>
      </c>
      <c r="B231" s="126" t="s">
        <v>17</v>
      </c>
      <c r="C231" s="136">
        <f>SUM(C232,C233,C234,C235)</f>
        <v>0</v>
      </c>
      <c r="D231" s="136">
        <f t="shared" ref="D231:M231" si="68">SUM(D232,D233,D234,D235)</f>
        <v>0</v>
      </c>
      <c r="E231" s="136">
        <f t="shared" si="68"/>
        <v>0</v>
      </c>
      <c r="F231" s="136">
        <f t="shared" si="68"/>
        <v>0</v>
      </c>
      <c r="G231" s="136">
        <f t="shared" si="68"/>
        <v>0</v>
      </c>
      <c r="H231" s="136">
        <f t="shared" si="68"/>
        <v>0</v>
      </c>
      <c r="I231" s="136">
        <f t="shared" si="68"/>
        <v>0</v>
      </c>
      <c r="J231" s="136">
        <f t="shared" si="68"/>
        <v>0</v>
      </c>
      <c r="K231" s="136">
        <f t="shared" si="68"/>
        <v>0</v>
      </c>
      <c r="L231" s="136">
        <f t="shared" si="68"/>
        <v>0</v>
      </c>
      <c r="M231" s="136">
        <f t="shared" si="68"/>
        <v>0</v>
      </c>
    </row>
    <row r="232" spans="1:13" x14ac:dyDescent="0.2">
      <c r="A232" s="85">
        <v>3211</v>
      </c>
      <c r="B232" s="86" t="s">
        <v>59</v>
      </c>
      <c r="C232" s="137">
        <f>SUM(D232:M232)</f>
        <v>0</v>
      </c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</row>
    <row r="233" spans="1:13" ht="25.5" x14ac:dyDescent="0.2">
      <c r="A233" s="85">
        <v>3212</v>
      </c>
      <c r="B233" s="86" t="s">
        <v>60</v>
      </c>
      <c r="C233" s="137">
        <f>SUM(D233:M233)</f>
        <v>0</v>
      </c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</row>
    <row r="234" spans="1:13" x14ac:dyDescent="0.2">
      <c r="A234" s="85">
        <v>3213</v>
      </c>
      <c r="B234" s="86" t="s">
        <v>61</v>
      </c>
      <c r="C234" s="137">
        <f>SUM(D234:M234)</f>
        <v>0</v>
      </c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</row>
    <row r="235" spans="1:13" ht="25.5" x14ac:dyDescent="0.2">
      <c r="A235" s="85">
        <v>3214</v>
      </c>
      <c r="B235" s="86" t="s">
        <v>62</v>
      </c>
      <c r="C235" s="137">
        <f>SUM(D235:M235)</f>
        <v>0</v>
      </c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</row>
    <row r="236" spans="1:13" x14ac:dyDescent="0.2">
      <c r="A236" s="91">
        <v>322</v>
      </c>
      <c r="B236" s="89" t="s">
        <v>18</v>
      </c>
      <c r="C236" s="136">
        <f>SUM(C237,C238,C239,C240,C241,C242,C243)</f>
        <v>23000</v>
      </c>
      <c r="D236" s="136">
        <f t="shared" ref="D236:M236" si="69">SUM(D237,D238,D239,D240,D241,D242,D243)</f>
        <v>0</v>
      </c>
      <c r="E236" s="136">
        <f t="shared" si="69"/>
        <v>0</v>
      </c>
      <c r="F236" s="136">
        <f t="shared" si="69"/>
        <v>0</v>
      </c>
      <c r="G236" s="136">
        <f t="shared" si="69"/>
        <v>0</v>
      </c>
      <c r="H236" s="136">
        <v>23000</v>
      </c>
      <c r="I236" s="136">
        <f t="shared" si="69"/>
        <v>0</v>
      </c>
      <c r="J236" s="136">
        <v>0</v>
      </c>
      <c r="K236" s="136">
        <f t="shared" si="69"/>
        <v>0</v>
      </c>
      <c r="L236" s="136">
        <f t="shared" si="69"/>
        <v>0</v>
      </c>
      <c r="M236" s="136">
        <f t="shared" si="69"/>
        <v>0</v>
      </c>
    </row>
    <row r="237" spans="1:13" ht="25.5" x14ac:dyDescent="0.2">
      <c r="A237" s="85">
        <v>3221</v>
      </c>
      <c r="B237" s="86" t="s">
        <v>63</v>
      </c>
      <c r="C237" s="137">
        <f t="shared" ref="C237:C243" si="70">SUM(D237:M237)</f>
        <v>0</v>
      </c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</row>
    <row r="238" spans="1:13" x14ac:dyDescent="0.2">
      <c r="A238" s="85">
        <v>3222</v>
      </c>
      <c r="B238" s="86" t="s">
        <v>64</v>
      </c>
      <c r="C238" s="137">
        <v>23000</v>
      </c>
      <c r="D238" s="137"/>
      <c r="E238" s="137"/>
      <c r="F238" s="137"/>
      <c r="G238" s="137"/>
      <c r="H238" s="137">
        <v>23000</v>
      </c>
      <c r="I238" s="137"/>
      <c r="J238" s="137"/>
      <c r="K238" s="137"/>
      <c r="L238" s="137"/>
      <c r="M238" s="137"/>
    </row>
    <row r="239" spans="1:13" x14ac:dyDescent="0.2">
      <c r="A239" s="85">
        <v>3223</v>
      </c>
      <c r="B239" s="86" t="s">
        <v>65</v>
      </c>
      <c r="C239" s="137">
        <f t="shared" si="70"/>
        <v>0</v>
      </c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</row>
    <row r="240" spans="1:13" ht="25.5" x14ac:dyDescent="0.2">
      <c r="A240" s="85">
        <v>3224</v>
      </c>
      <c r="B240" s="86" t="s">
        <v>66</v>
      </c>
      <c r="C240" s="137">
        <f t="shared" si="70"/>
        <v>0</v>
      </c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</row>
    <row r="241" spans="1:13" x14ac:dyDescent="0.2">
      <c r="A241" s="85">
        <v>3225</v>
      </c>
      <c r="B241" s="86" t="s">
        <v>67</v>
      </c>
      <c r="C241" s="137">
        <f t="shared" si="70"/>
        <v>0</v>
      </c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</row>
    <row r="242" spans="1:13" ht="25.5" x14ac:dyDescent="0.2">
      <c r="A242" s="85">
        <v>3226</v>
      </c>
      <c r="B242" s="86" t="s">
        <v>68</v>
      </c>
      <c r="C242" s="137">
        <f t="shared" si="70"/>
        <v>0</v>
      </c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</row>
    <row r="243" spans="1:13" ht="25.5" x14ac:dyDescent="0.2">
      <c r="A243" s="85">
        <v>3227</v>
      </c>
      <c r="B243" s="86" t="s">
        <v>69</v>
      </c>
      <c r="C243" s="137">
        <f t="shared" si="70"/>
        <v>0</v>
      </c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</row>
    <row r="244" spans="1:13" x14ac:dyDescent="0.2">
      <c r="A244" s="125">
        <v>323</v>
      </c>
      <c r="B244" s="126" t="s">
        <v>19</v>
      </c>
      <c r="C244" s="136">
        <f>SUM(C245,C246,C247,C248,C249,C250,C251,C252,C253)</f>
        <v>0</v>
      </c>
      <c r="D244" s="136">
        <f t="shared" ref="D244:M244" si="71">SUM(D245,D246,D247,D248,D249,D250,D251,D252,D253)</f>
        <v>0</v>
      </c>
      <c r="E244" s="136">
        <f t="shared" si="71"/>
        <v>0</v>
      </c>
      <c r="F244" s="136">
        <f t="shared" si="71"/>
        <v>0</v>
      </c>
      <c r="G244" s="136">
        <f t="shared" si="71"/>
        <v>0</v>
      </c>
      <c r="H244" s="136">
        <f t="shared" si="71"/>
        <v>0</v>
      </c>
      <c r="I244" s="136">
        <f t="shared" si="71"/>
        <v>0</v>
      </c>
      <c r="J244" s="136">
        <f t="shared" si="71"/>
        <v>0</v>
      </c>
      <c r="K244" s="136">
        <f t="shared" si="71"/>
        <v>0</v>
      </c>
      <c r="L244" s="136">
        <f t="shared" si="71"/>
        <v>0</v>
      </c>
      <c r="M244" s="136">
        <f t="shared" si="71"/>
        <v>0</v>
      </c>
    </row>
    <row r="245" spans="1:13" x14ac:dyDescent="0.2">
      <c r="A245" s="85">
        <v>3231</v>
      </c>
      <c r="B245" s="86" t="s">
        <v>70</v>
      </c>
      <c r="C245" s="137">
        <f t="shared" ref="C245:C253" si="72">SUM(D245:M245)</f>
        <v>0</v>
      </c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</row>
    <row r="246" spans="1:13" ht="25.5" x14ac:dyDescent="0.2">
      <c r="A246" s="85">
        <v>3232</v>
      </c>
      <c r="B246" s="86" t="s">
        <v>71</v>
      </c>
      <c r="C246" s="137">
        <f t="shared" si="72"/>
        <v>0</v>
      </c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</row>
    <row r="247" spans="1:13" x14ac:dyDescent="0.2">
      <c r="A247" s="85">
        <v>3233</v>
      </c>
      <c r="B247" s="86" t="s">
        <v>72</v>
      </c>
      <c r="C247" s="137">
        <f t="shared" si="72"/>
        <v>0</v>
      </c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</row>
    <row r="248" spans="1:13" x14ac:dyDescent="0.2">
      <c r="A248" s="85">
        <v>3234</v>
      </c>
      <c r="B248" s="86" t="s">
        <v>73</v>
      </c>
      <c r="C248" s="137">
        <f t="shared" si="72"/>
        <v>0</v>
      </c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</row>
    <row r="249" spans="1:13" x14ac:dyDescent="0.2">
      <c r="A249" s="85">
        <v>3235</v>
      </c>
      <c r="B249" s="86" t="s">
        <v>74</v>
      </c>
      <c r="C249" s="137">
        <f t="shared" si="72"/>
        <v>0</v>
      </c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</row>
    <row r="250" spans="1:13" x14ac:dyDescent="0.2">
      <c r="A250" s="85">
        <v>3236</v>
      </c>
      <c r="B250" s="86" t="s">
        <v>75</v>
      </c>
      <c r="C250" s="137">
        <f t="shared" si="72"/>
        <v>0</v>
      </c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</row>
    <row r="251" spans="1:13" x14ac:dyDescent="0.2">
      <c r="A251" s="85">
        <v>3237</v>
      </c>
      <c r="B251" s="86" t="s">
        <v>76</v>
      </c>
      <c r="C251" s="137">
        <f t="shared" si="72"/>
        <v>0</v>
      </c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</row>
    <row r="252" spans="1:13" x14ac:dyDescent="0.2">
      <c r="A252" s="85">
        <v>3238</v>
      </c>
      <c r="B252" s="86" t="s">
        <v>77</v>
      </c>
      <c r="C252" s="137">
        <f t="shared" si="72"/>
        <v>0</v>
      </c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</row>
    <row r="253" spans="1:13" x14ac:dyDescent="0.2">
      <c r="A253" s="85">
        <v>3239</v>
      </c>
      <c r="B253" s="86" t="s">
        <v>78</v>
      </c>
      <c r="C253" s="137">
        <f t="shared" si="72"/>
        <v>0</v>
      </c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</row>
    <row r="254" spans="1:13" x14ac:dyDescent="0.2">
      <c r="A254" s="91">
        <v>329</v>
      </c>
      <c r="B254" s="89" t="s">
        <v>99</v>
      </c>
      <c r="C254" s="136">
        <f t="shared" ref="C254:M254" si="73">SUM(C255,C256,C257,C258,)</f>
        <v>0</v>
      </c>
      <c r="D254" s="136">
        <f t="shared" si="73"/>
        <v>0</v>
      </c>
      <c r="E254" s="136">
        <f t="shared" si="73"/>
        <v>0</v>
      </c>
      <c r="F254" s="136">
        <f t="shared" si="73"/>
        <v>0</v>
      </c>
      <c r="G254" s="136">
        <f t="shared" si="73"/>
        <v>0</v>
      </c>
      <c r="H254" s="136">
        <f t="shared" si="73"/>
        <v>0</v>
      </c>
      <c r="I254" s="136">
        <f t="shared" si="73"/>
        <v>0</v>
      </c>
      <c r="J254" s="136">
        <f t="shared" si="73"/>
        <v>0</v>
      </c>
      <c r="K254" s="136">
        <f t="shared" si="73"/>
        <v>0</v>
      </c>
      <c r="L254" s="136">
        <f t="shared" si="73"/>
        <v>0</v>
      </c>
      <c r="M254" s="136">
        <f t="shared" si="73"/>
        <v>0</v>
      </c>
    </row>
    <row r="255" spans="1:13" x14ac:dyDescent="0.2">
      <c r="A255" s="85">
        <v>3293</v>
      </c>
      <c r="B255" s="86" t="s">
        <v>100</v>
      </c>
      <c r="C255" s="137">
        <f>SUM(D255:M255)</f>
        <v>0</v>
      </c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</row>
    <row r="256" spans="1:13" x14ac:dyDescent="0.2">
      <c r="A256" s="85">
        <v>3294</v>
      </c>
      <c r="B256" s="86" t="s">
        <v>101</v>
      </c>
      <c r="C256" s="137">
        <f>SUM(D256:M256)</f>
        <v>0</v>
      </c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</row>
    <row r="257" spans="1:13" x14ac:dyDescent="0.2">
      <c r="A257" s="85">
        <v>3295</v>
      </c>
      <c r="B257" s="86" t="s">
        <v>102</v>
      </c>
      <c r="C257" s="137">
        <f>SUM(D257:M257)</f>
        <v>0</v>
      </c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</row>
    <row r="258" spans="1:13" x14ac:dyDescent="0.2">
      <c r="A258" s="85">
        <v>3299</v>
      </c>
      <c r="B258" s="86" t="s">
        <v>103</v>
      </c>
      <c r="C258" s="137">
        <f>SUM(D258:M258)</f>
        <v>0</v>
      </c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</row>
    <row r="259" spans="1:13" x14ac:dyDescent="0.2">
      <c r="A259" s="91">
        <v>34</v>
      </c>
      <c r="B259" s="89" t="s">
        <v>20</v>
      </c>
      <c r="C259" s="136">
        <f>SUM(C260)</f>
        <v>0</v>
      </c>
      <c r="D259" s="136">
        <f t="shared" ref="D259:M259" si="74">SUM(D260)</f>
        <v>0</v>
      </c>
      <c r="E259" s="136">
        <f t="shared" si="74"/>
        <v>0</v>
      </c>
      <c r="F259" s="136">
        <f t="shared" si="74"/>
        <v>0</v>
      </c>
      <c r="G259" s="136">
        <f t="shared" si="74"/>
        <v>0</v>
      </c>
      <c r="H259" s="136">
        <f t="shared" si="74"/>
        <v>0</v>
      </c>
      <c r="I259" s="136">
        <f t="shared" si="74"/>
        <v>0</v>
      </c>
      <c r="J259" s="136">
        <f t="shared" si="74"/>
        <v>0</v>
      </c>
      <c r="K259" s="136">
        <f t="shared" si="74"/>
        <v>0</v>
      </c>
      <c r="L259" s="136">
        <f t="shared" si="74"/>
        <v>0</v>
      </c>
      <c r="M259" s="136">
        <f t="shared" si="74"/>
        <v>0</v>
      </c>
    </row>
    <row r="260" spans="1:13" x14ac:dyDescent="0.2">
      <c r="A260" s="125">
        <v>343</v>
      </c>
      <c r="B260" s="126" t="s">
        <v>21</v>
      </c>
      <c r="C260" s="139">
        <f>SUM(C261,C262,C263,C264)</f>
        <v>0</v>
      </c>
      <c r="D260" s="139">
        <f t="shared" ref="D260:M260" si="75">SUM(D261,D262,D263,D264)</f>
        <v>0</v>
      </c>
      <c r="E260" s="139">
        <f t="shared" si="75"/>
        <v>0</v>
      </c>
      <c r="F260" s="139">
        <f t="shared" si="75"/>
        <v>0</v>
      </c>
      <c r="G260" s="139">
        <f t="shared" si="75"/>
        <v>0</v>
      </c>
      <c r="H260" s="139">
        <f t="shared" si="75"/>
        <v>0</v>
      </c>
      <c r="I260" s="139">
        <f t="shared" si="75"/>
        <v>0</v>
      </c>
      <c r="J260" s="139">
        <f t="shared" si="75"/>
        <v>0</v>
      </c>
      <c r="K260" s="139">
        <f t="shared" si="75"/>
        <v>0</v>
      </c>
      <c r="L260" s="139">
        <f t="shared" si="75"/>
        <v>0</v>
      </c>
      <c r="M260" s="139">
        <f t="shared" si="75"/>
        <v>0</v>
      </c>
    </row>
    <row r="261" spans="1:13" ht="25.5" x14ac:dyDescent="0.2">
      <c r="A261" s="85">
        <v>3431</v>
      </c>
      <c r="B261" s="86" t="s">
        <v>79</v>
      </c>
      <c r="C261" s="137">
        <f>SUM(D261:M261)</f>
        <v>0</v>
      </c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</row>
    <row r="262" spans="1:13" ht="25.5" x14ac:dyDescent="0.2">
      <c r="A262" s="85">
        <v>3432</v>
      </c>
      <c r="B262" s="86" t="s">
        <v>80</v>
      </c>
      <c r="C262" s="137">
        <f>SUM(D262:M262)</f>
        <v>0</v>
      </c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</row>
    <row r="263" spans="1:13" x14ac:dyDescent="0.2">
      <c r="A263" s="85">
        <v>3433</v>
      </c>
      <c r="B263" s="86" t="s">
        <v>81</v>
      </c>
      <c r="C263" s="137">
        <f>SUM(D263:M263)</f>
        <v>0</v>
      </c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</row>
    <row r="264" spans="1:13" ht="25.5" x14ac:dyDescent="0.2">
      <c r="A264" s="85">
        <v>3434</v>
      </c>
      <c r="B264" s="86" t="s">
        <v>82</v>
      </c>
      <c r="C264" s="137">
        <f>SUM(D264:M264)</f>
        <v>0</v>
      </c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</row>
    <row r="265" spans="1:13" ht="25.5" x14ac:dyDescent="0.2">
      <c r="A265" s="91">
        <v>4</v>
      </c>
      <c r="B265" s="89" t="s">
        <v>22</v>
      </c>
      <c r="C265" s="136">
        <f>SUM(C266)</f>
        <v>0</v>
      </c>
      <c r="D265" s="136">
        <f t="shared" ref="D265:M265" si="76">SUM(D266)</f>
        <v>0</v>
      </c>
      <c r="E265" s="136">
        <f t="shared" si="76"/>
        <v>0</v>
      </c>
      <c r="F265" s="136">
        <f t="shared" si="76"/>
        <v>0</v>
      </c>
      <c r="G265" s="136">
        <f t="shared" si="76"/>
        <v>0</v>
      </c>
      <c r="H265" s="136">
        <f t="shared" si="76"/>
        <v>0</v>
      </c>
      <c r="I265" s="136">
        <f t="shared" si="76"/>
        <v>0</v>
      </c>
      <c r="J265" s="136">
        <f t="shared" si="76"/>
        <v>0</v>
      </c>
      <c r="K265" s="136">
        <f t="shared" si="76"/>
        <v>0</v>
      </c>
      <c r="L265" s="136">
        <f t="shared" si="76"/>
        <v>0</v>
      </c>
      <c r="M265" s="136">
        <f t="shared" si="76"/>
        <v>0</v>
      </c>
    </row>
    <row r="266" spans="1:13" ht="38.25" x14ac:dyDescent="0.2">
      <c r="A266" s="91">
        <v>42</v>
      </c>
      <c r="B266" s="89" t="s">
        <v>40</v>
      </c>
      <c r="C266" s="139">
        <f t="shared" ref="C266:M266" si="77">SUM(C267,C272,C275)</f>
        <v>0</v>
      </c>
      <c r="D266" s="139">
        <f t="shared" si="77"/>
        <v>0</v>
      </c>
      <c r="E266" s="139">
        <f t="shared" si="77"/>
        <v>0</v>
      </c>
      <c r="F266" s="139">
        <f t="shared" si="77"/>
        <v>0</v>
      </c>
      <c r="G266" s="139">
        <f t="shared" si="77"/>
        <v>0</v>
      </c>
      <c r="H266" s="139">
        <f t="shared" si="77"/>
        <v>0</v>
      </c>
      <c r="I266" s="139">
        <f t="shared" si="77"/>
        <v>0</v>
      </c>
      <c r="J266" s="139">
        <f t="shared" si="77"/>
        <v>0</v>
      </c>
      <c r="K266" s="139">
        <f t="shared" si="77"/>
        <v>0</v>
      </c>
      <c r="L266" s="139">
        <f t="shared" si="77"/>
        <v>0</v>
      </c>
      <c r="M266" s="139">
        <f t="shared" si="77"/>
        <v>0</v>
      </c>
    </row>
    <row r="267" spans="1:13" x14ac:dyDescent="0.2">
      <c r="A267" s="125">
        <v>421</v>
      </c>
      <c r="B267" s="126" t="s">
        <v>34</v>
      </c>
      <c r="C267" s="139">
        <f>SUM(C268:C271)</f>
        <v>0</v>
      </c>
      <c r="D267" s="139">
        <f t="shared" ref="D267:M267" si="78">SUM(D268:D271)</f>
        <v>0</v>
      </c>
      <c r="E267" s="139">
        <f t="shared" si="78"/>
        <v>0</v>
      </c>
      <c r="F267" s="139">
        <f t="shared" si="78"/>
        <v>0</v>
      </c>
      <c r="G267" s="139">
        <f t="shared" si="78"/>
        <v>0</v>
      </c>
      <c r="H267" s="139">
        <f t="shared" si="78"/>
        <v>0</v>
      </c>
      <c r="I267" s="139">
        <f t="shared" si="78"/>
        <v>0</v>
      </c>
      <c r="J267" s="139">
        <f t="shared" si="78"/>
        <v>0</v>
      </c>
      <c r="K267" s="139">
        <f t="shared" si="78"/>
        <v>0</v>
      </c>
      <c r="L267" s="139">
        <f t="shared" si="78"/>
        <v>0</v>
      </c>
      <c r="M267" s="139">
        <f t="shared" si="78"/>
        <v>0</v>
      </c>
    </row>
    <row r="268" spans="1:13" x14ac:dyDescent="0.2">
      <c r="A268" s="85">
        <v>4211</v>
      </c>
      <c r="B268" s="86" t="s">
        <v>83</v>
      </c>
      <c r="C268" s="137">
        <f>SUM(D268:M268)</f>
        <v>0</v>
      </c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</row>
    <row r="269" spans="1:13" x14ac:dyDescent="0.2">
      <c r="A269" s="85">
        <v>4212</v>
      </c>
      <c r="B269" s="86" t="s">
        <v>84</v>
      </c>
      <c r="C269" s="137">
        <f>SUM(D269:M269)</f>
        <v>0</v>
      </c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</row>
    <row r="270" spans="1:13" ht="25.5" x14ac:dyDescent="0.2">
      <c r="A270" s="85">
        <v>4213</v>
      </c>
      <c r="B270" s="86" t="s">
        <v>85</v>
      </c>
      <c r="C270" s="137">
        <f>SUM(D270:M270)</f>
        <v>0</v>
      </c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</row>
    <row r="271" spans="1:13" x14ac:dyDescent="0.2">
      <c r="A271" s="85">
        <v>4214</v>
      </c>
      <c r="B271" s="86" t="s">
        <v>86</v>
      </c>
      <c r="C271" s="137">
        <f>SUM(D271:M271)</f>
        <v>0</v>
      </c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</row>
    <row r="272" spans="1:13" x14ac:dyDescent="0.2">
      <c r="A272" s="91">
        <v>422</v>
      </c>
      <c r="B272" s="89" t="s">
        <v>104</v>
      </c>
      <c r="C272" s="139">
        <f t="shared" ref="C272:M272" si="79">SUM(C273:C274)</f>
        <v>0</v>
      </c>
      <c r="D272" s="139">
        <f t="shared" si="79"/>
        <v>0</v>
      </c>
      <c r="E272" s="139">
        <f t="shared" si="79"/>
        <v>0</v>
      </c>
      <c r="F272" s="139">
        <f t="shared" si="79"/>
        <v>0</v>
      </c>
      <c r="G272" s="139">
        <f t="shared" si="79"/>
        <v>0</v>
      </c>
      <c r="H272" s="139">
        <f t="shared" si="79"/>
        <v>0</v>
      </c>
      <c r="I272" s="139">
        <f t="shared" si="79"/>
        <v>0</v>
      </c>
      <c r="J272" s="139">
        <f t="shared" si="79"/>
        <v>0</v>
      </c>
      <c r="K272" s="139">
        <f t="shared" si="79"/>
        <v>0</v>
      </c>
      <c r="L272" s="139">
        <f t="shared" si="79"/>
        <v>0</v>
      </c>
      <c r="M272" s="139">
        <f t="shared" si="79"/>
        <v>0</v>
      </c>
    </row>
    <row r="273" spans="1:13" x14ac:dyDescent="0.2">
      <c r="A273" s="140">
        <v>4221</v>
      </c>
      <c r="B273" s="86" t="s">
        <v>105</v>
      </c>
      <c r="C273" s="137">
        <f>SUM(D273:M273)</f>
        <v>0</v>
      </c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</row>
    <row r="274" spans="1:13" x14ac:dyDescent="0.2">
      <c r="A274" s="85">
        <v>4226</v>
      </c>
      <c r="B274" s="86" t="s">
        <v>106</v>
      </c>
      <c r="C274" s="137">
        <f>SUM(D274:M274)</f>
        <v>0</v>
      </c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</row>
    <row r="275" spans="1:13" ht="25.5" x14ac:dyDescent="0.2">
      <c r="A275" s="91">
        <v>424</v>
      </c>
      <c r="B275" s="89" t="s">
        <v>107</v>
      </c>
      <c r="C275" s="136">
        <f t="shared" ref="C275:M275" si="80">C276</f>
        <v>0</v>
      </c>
      <c r="D275" s="136">
        <f t="shared" si="80"/>
        <v>0</v>
      </c>
      <c r="E275" s="136">
        <f t="shared" si="80"/>
        <v>0</v>
      </c>
      <c r="F275" s="136">
        <f t="shared" si="80"/>
        <v>0</v>
      </c>
      <c r="G275" s="136">
        <f t="shared" si="80"/>
        <v>0</v>
      </c>
      <c r="H275" s="136">
        <f t="shared" si="80"/>
        <v>0</v>
      </c>
      <c r="I275" s="136">
        <f t="shared" si="80"/>
        <v>0</v>
      </c>
      <c r="J275" s="136">
        <f t="shared" si="80"/>
        <v>0</v>
      </c>
      <c r="K275" s="136">
        <f t="shared" si="80"/>
        <v>0</v>
      </c>
      <c r="L275" s="136">
        <f t="shared" si="80"/>
        <v>0</v>
      </c>
      <c r="M275" s="136">
        <f t="shared" si="80"/>
        <v>0</v>
      </c>
    </row>
    <row r="276" spans="1:13" x14ac:dyDescent="0.2">
      <c r="A276" s="129">
        <v>4241</v>
      </c>
      <c r="B276" s="130" t="s">
        <v>108</v>
      </c>
      <c r="C276" s="137">
        <f>SUM(D276:M276)</f>
        <v>0</v>
      </c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</row>
    <row r="277" spans="1:13" x14ac:dyDescent="0.2">
      <c r="A277" s="129"/>
      <c r="B277" s="145" t="s">
        <v>109</v>
      </c>
      <c r="C277" s="146">
        <f>SUM(C218,C265)</f>
        <v>23000</v>
      </c>
      <c r="D277" s="146">
        <f t="shared" ref="D277:M277" si="81">SUM(D218,D265)</f>
        <v>0</v>
      </c>
      <c r="E277" s="146">
        <f t="shared" si="81"/>
        <v>0</v>
      </c>
      <c r="F277" s="146">
        <f t="shared" si="81"/>
        <v>0</v>
      </c>
      <c r="G277" s="146">
        <f t="shared" si="81"/>
        <v>0</v>
      </c>
      <c r="H277" s="146">
        <f t="shared" si="81"/>
        <v>23000</v>
      </c>
      <c r="I277" s="146">
        <f t="shared" si="81"/>
        <v>0</v>
      </c>
      <c r="J277" s="146">
        <f t="shared" si="81"/>
        <v>0</v>
      </c>
      <c r="K277" s="146">
        <f t="shared" si="81"/>
        <v>0</v>
      </c>
      <c r="L277" s="146">
        <f t="shared" si="81"/>
        <v>0</v>
      </c>
      <c r="M277" s="146">
        <f t="shared" si="81"/>
        <v>0</v>
      </c>
    </row>
    <row r="278" spans="1:13" x14ac:dyDescent="0.2">
      <c r="A278" s="141" t="s">
        <v>51</v>
      </c>
      <c r="B278" s="142" t="s">
        <v>39</v>
      </c>
      <c r="C278" s="143" t="s">
        <v>112</v>
      </c>
      <c r="D278" s="143"/>
      <c r="E278" s="144"/>
      <c r="F278" s="144"/>
      <c r="G278" s="144"/>
      <c r="H278" s="144"/>
      <c r="I278" s="144"/>
      <c r="J278" s="144"/>
      <c r="K278" s="144"/>
      <c r="L278" s="144"/>
      <c r="M278" s="144"/>
    </row>
    <row r="279" spans="1:13" x14ac:dyDescent="0.2">
      <c r="A279" s="91">
        <v>3</v>
      </c>
      <c r="B279" s="89" t="s">
        <v>35</v>
      </c>
      <c r="C279" s="136">
        <v>10200</v>
      </c>
      <c r="D279" s="136">
        <f t="shared" ref="D279:M279" si="82">SUM(D280,D291,D320)</f>
        <v>0</v>
      </c>
      <c r="E279" s="136">
        <f t="shared" si="82"/>
        <v>0</v>
      </c>
      <c r="F279" s="136">
        <f t="shared" si="82"/>
        <v>0</v>
      </c>
      <c r="G279" s="136">
        <f t="shared" si="82"/>
        <v>0</v>
      </c>
      <c r="H279" s="136">
        <v>10200</v>
      </c>
      <c r="I279" s="136">
        <f t="shared" si="82"/>
        <v>0</v>
      </c>
      <c r="J279" s="136">
        <v>0</v>
      </c>
      <c r="K279" s="136">
        <f t="shared" si="82"/>
        <v>0</v>
      </c>
      <c r="L279" s="136">
        <f t="shared" si="82"/>
        <v>0</v>
      </c>
      <c r="M279" s="136">
        <f t="shared" si="82"/>
        <v>0</v>
      </c>
    </row>
    <row r="280" spans="1:13" x14ac:dyDescent="0.2">
      <c r="A280" s="91">
        <v>31</v>
      </c>
      <c r="B280" s="89" t="s">
        <v>12</v>
      </c>
      <c r="C280" s="136">
        <f>SUM(C281,C286,C288)</f>
        <v>0</v>
      </c>
      <c r="D280" s="136">
        <f t="shared" ref="D280:M280" si="83">SUM(D281,D286,D288)</f>
        <v>0</v>
      </c>
      <c r="E280" s="136">
        <f t="shared" si="83"/>
        <v>0</v>
      </c>
      <c r="F280" s="136">
        <f t="shared" si="83"/>
        <v>0</v>
      </c>
      <c r="G280" s="136">
        <f t="shared" si="83"/>
        <v>0</v>
      </c>
      <c r="H280" s="136">
        <f t="shared" si="83"/>
        <v>0</v>
      </c>
      <c r="I280" s="136">
        <f t="shared" si="83"/>
        <v>0</v>
      </c>
      <c r="J280" s="136">
        <f t="shared" si="83"/>
        <v>0</v>
      </c>
      <c r="K280" s="136">
        <f t="shared" si="83"/>
        <v>0</v>
      </c>
      <c r="L280" s="136">
        <f t="shared" si="83"/>
        <v>0</v>
      </c>
      <c r="M280" s="136">
        <f t="shared" si="83"/>
        <v>0</v>
      </c>
    </row>
    <row r="281" spans="1:13" x14ac:dyDescent="0.2">
      <c r="A281" s="125">
        <v>311</v>
      </c>
      <c r="B281" s="126" t="s">
        <v>13</v>
      </c>
      <c r="C281" s="136">
        <f>SUM(C282,C283,C284,C285)</f>
        <v>0</v>
      </c>
      <c r="D281" s="136">
        <f t="shared" ref="D281:M281" si="84">SUM(D282,D283,D284,D285)</f>
        <v>0</v>
      </c>
      <c r="E281" s="136">
        <f t="shared" si="84"/>
        <v>0</v>
      </c>
      <c r="F281" s="136">
        <f t="shared" si="84"/>
        <v>0</v>
      </c>
      <c r="G281" s="136">
        <f t="shared" si="84"/>
        <v>0</v>
      </c>
      <c r="H281" s="136">
        <f t="shared" si="84"/>
        <v>0</v>
      </c>
      <c r="I281" s="136">
        <f t="shared" si="84"/>
        <v>0</v>
      </c>
      <c r="J281" s="136">
        <f t="shared" si="84"/>
        <v>0</v>
      </c>
      <c r="K281" s="136">
        <f t="shared" si="84"/>
        <v>0</v>
      </c>
      <c r="L281" s="136">
        <f t="shared" si="84"/>
        <v>0</v>
      </c>
      <c r="M281" s="136">
        <f t="shared" si="84"/>
        <v>0</v>
      </c>
    </row>
    <row r="282" spans="1:13" x14ac:dyDescent="0.2">
      <c r="A282" s="85">
        <v>3111</v>
      </c>
      <c r="B282" s="86" t="s">
        <v>53</v>
      </c>
      <c r="C282" s="137">
        <f>SUM(D282:M282)</f>
        <v>0</v>
      </c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</row>
    <row r="283" spans="1:13" x14ac:dyDescent="0.2">
      <c r="A283" s="85">
        <v>3112</v>
      </c>
      <c r="B283" s="86" t="s">
        <v>54</v>
      </c>
      <c r="C283" s="137">
        <f>SUM(D283:M283)</f>
        <v>0</v>
      </c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</row>
    <row r="284" spans="1:13" x14ac:dyDescent="0.2">
      <c r="A284" s="85">
        <v>3113</v>
      </c>
      <c r="B284" s="86" t="s">
        <v>55</v>
      </c>
      <c r="C284" s="137">
        <f>SUM(D284:M284)</f>
        <v>0</v>
      </c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</row>
    <row r="285" spans="1:13" x14ac:dyDescent="0.2">
      <c r="A285" s="85">
        <v>3114</v>
      </c>
      <c r="B285" s="86" t="s">
        <v>56</v>
      </c>
      <c r="C285" s="137">
        <f>SUM(D285:M285)</f>
        <v>0</v>
      </c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</row>
    <row r="286" spans="1:13" x14ac:dyDescent="0.2">
      <c r="A286" s="125">
        <v>312</v>
      </c>
      <c r="B286" s="126" t="s">
        <v>14</v>
      </c>
      <c r="C286" s="136">
        <f>SUM(C287)</f>
        <v>0</v>
      </c>
      <c r="D286" s="136">
        <f t="shared" ref="D286:M286" si="85">SUM(D287)</f>
        <v>0</v>
      </c>
      <c r="E286" s="136">
        <f t="shared" si="85"/>
        <v>0</v>
      </c>
      <c r="F286" s="136">
        <f t="shared" si="85"/>
        <v>0</v>
      </c>
      <c r="G286" s="136">
        <f t="shared" si="85"/>
        <v>0</v>
      </c>
      <c r="H286" s="136">
        <f t="shared" si="85"/>
        <v>0</v>
      </c>
      <c r="I286" s="136">
        <f t="shared" si="85"/>
        <v>0</v>
      </c>
      <c r="J286" s="136">
        <f t="shared" si="85"/>
        <v>0</v>
      </c>
      <c r="K286" s="136">
        <f t="shared" si="85"/>
        <v>0</v>
      </c>
      <c r="L286" s="136">
        <f t="shared" si="85"/>
        <v>0</v>
      </c>
      <c r="M286" s="136">
        <f t="shared" si="85"/>
        <v>0</v>
      </c>
    </row>
    <row r="287" spans="1:13" x14ac:dyDescent="0.2">
      <c r="A287" s="85">
        <v>3121</v>
      </c>
      <c r="B287" s="86" t="s">
        <v>14</v>
      </c>
      <c r="C287" s="137">
        <f>SUM(D287:M287)</f>
        <v>0</v>
      </c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</row>
    <row r="288" spans="1:13" x14ac:dyDescent="0.2">
      <c r="A288" s="125">
        <v>313</v>
      </c>
      <c r="B288" s="86" t="s">
        <v>15</v>
      </c>
      <c r="C288" s="136">
        <f>SUM(C289,C290,)</f>
        <v>0</v>
      </c>
      <c r="D288" s="136">
        <f t="shared" ref="D288:M288" si="86">SUM(D289,D290,)</f>
        <v>0</v>
      </c>
      <c r="E288" s="136">
        <f t="shared" si="86"/>
        <v>0</v>
      </c>
      <c r="F288" s="136">
        <f t="shared" si="86"/>
        <v>0</v>
      </c>
      <c r="G288" s="136">
        <f t="shared" si="86"/>
        <v>0</v>
      </c>
      <c r="H288" s="136">
        <f t="shared" si="86"/>
        <v>0</v>
      </c>
      <c r="I288" s="136">
        <f t="shared" si="86"/>
        <v>0</v>
      </c>
      <c r="J288" s="136">
        <f t="shared" si="86"/>
        <v>0</v>
      </c>
      <c r="K288" s="136">
        <f t="shared" si="86"/>
        <v>0</v>
      </c>
      <c r="L288" s="136">
        <f t="shared" si="86"/>
        <v>0</v>
      </c>
      <c r="M288" s="136">
        <f t="shared" si="86"/>
        <v>0</v>
      </c>
    </row>
    <row r="289" spans="1:13" ht="25.5" x14ac:dyDescent="0.2">
      <c r="A289" s="85">
        <v>3131</v>
      </c>
      <c r="B289" s="86" t="s">
        <v>57</v>
      </c>
      <c r="C289" s="137">
        <f>SUM(D289:M289)</f>
        <v>0</v>
      </c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</row>
    <row r="290" spans="1:13" ht="25.5" x14ac:dyDescent="0.2">
      <c r="A290" s="85">
        <v>3132</v>
      </c>
      <c r="B290" s="86" t="s">
        <v>58</v>
      </c>
      <c r="C290" s="137">
        <f>SUM(D290:M290)</f>
        <v>0</v>
      </c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</row>
    <row r="291" spans="1:13" x14ac:dyDescent="0.2">
      <c r="A291" s="91">
        <v>32</v>
      </c>
      <c r="B291" s="89" t="s">
        <v>16</v>
      </c>
      <c r="C291" s="136">
        <f t="shared" ref="C291:M291" si="87">SUM(C292,C297,C305,C315)</f>
        <v>10200</v>
      </c>
      <c r="D291" s="136">
        <f t="shared" si="87"/>
        <v>0</v>
      </c>
      <c r="E291" s="136">
        <f t="shared" si="87"/>
        <v>0</v>
      </c>
      <c r="F291" s="136">
        <f t="shared" si="87"/>
        <v>0</v>
      </c>
      <c r="G291" s="136">
        <f t="shared" si="87"/>
        <v>0</v>
      </c>
      <c r="H291" s="136">
        <f t="shared" si="87"/>
        <v>10200</v>
      </c>
      <c r="I291" s="136">
        <f t="shared" si="87"/>
        <v>0</v>
      </c>
      <c r="J291" s="136">
        <f t="shared" si="87"/>
        <v>0</v>
      </c>
      <c r="K291" s="136">
        <f t="shared" si="87"/>
        <v>0</v>
      </c>
      <c r="L291" s="136">
        <f t="shared" si="87"/>
        <v>0</v>
      </c>
      <c r="M291" s="136">
        <f t="shared" si="87"/>
        <v>0</v>
      </c>
    </row>
    <row r="292" spans="1:13" ht="25.5" x14ac:dyDescent="0.2">
      <c r="A292" s="125">
        <v>321</v>
      </c>
      <c r="B292" s="126" t="s">
        <v>17</v>
      </c>
      <c r="C292" s="136">
        <f>SUM(C293,C294,C295,C296)</f>
        <v>0</v>
      </c>
      <c r="D292" s="136">
        <f t="shared" ref="D292:M292" si="88">SUM(D293,D294,D295,D296)</f>
        <v>0</v>
      </c>
      <c r="E292" s="136">
        <f t="shared" si="88"/>
        <v>0</v>
      </c>
      <c r="F292" s="136">
        <f t="shared" si="88"/>
        <v>0</v>
      </c>
      <c r="G292" s="136">
        <f t="shared" si="88"/>
        <v>0</v>
      </c>
      <c r="H292" s="136">
        <f t="shared" si="88"/>
        <v>0</v>
      </c>
      <c r="I292" s="136">
        <f t="shared" si="88"/>
        <v>0</v>
      </c>
      <c r="J292" s="136">
        <f t="shared" si="88"/>
        <v>0</v>
      </c>
      <c r="K292" s="136">
        <f t="shared" si="88"/>
        <v>0</v>
      </c>
      <c r="L292" s="136">
        <f t="shared" si="88"/>
        <v>0</v>
      </c>
      <c r="M292" s="136">
        <f t="shared" si="88"/>
        <v>0</v>
      </c>
    </row>
    <row r="293" spans="1:13" x14ac:dyDescent="0.2">
      <c r="A293" s="85">
        <v>3211</v>
      </c>
      <c r="B293" s="86" t="s">
        <v>59</v>
      </c>
      <c r="C293" s="137">
        <f>SUM(D293:M293)</f>
        <v>0</v>
      </c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</row>
    <row r="294" spans="1:13" ht="25.5" x14ac:dyDescent="0.2">
      <c r="A294" s="85">
        <v>3212</v>
      </c>
      <c r="B294" s="86" t="s">
        <v>60</v>
      </c>
      <c r="C294" s="137">
        <f>SUM(D294:M294)</f>
        <v>0</v>
      </c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</row>
    <row r="295" spans="1:13" x14ac:dyDescent="0.2">
      <c r="A295" s="85">
        <v>3213</v>
      </c>
      <c r="B295" s="86" t="s">
        <v>61</v>
      </c>
      <c r="C295" s="137">
        <f>SUM(D295:M295)</f>
        <v>0</v>
      </c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</row>
    <row r="296" spans="1:13" ht="25.5" x14ac:dyDescent="0.2">
      <c r="A296" s="85">
        <v>3214</v>
      </c>
      <c r="B296" s="86" t="s">
        <v>62</v>
      </c>
      <c r="C296" s="137">
        <f>SUM(D296:M296)</f>
        <v>0</v>
      </c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</row>
    <row r="297" spans="1:13" x14ac:dyDescent="0.2">
      <c r="A297" s="91">
        <v>322</v>
      </c>
      <c r="B297" s="89" t="s">
        <v>18</v>
      </c>
      <c r="C297" s="136">
        <f>SUM(C298,C299,C300,C301,C302,C303,C304)</f>
        <v>10200</v>
      </c>
      <c r="D297" s="136">
        <f t="shared" ref="D297:M297" si="89">SUM(D298,D299,D300,D301,D302,D303,D304)</f>
        <v>0</v>
      </c>
      <c r="E297" s="136">
        <f t="shared" si="89"/>
        <v>0</v>
      </c>
      <c r="F297" s="136">
        <f t="shared" si="89"/>
        <v>0</v>
      </c>
      <c r="G297" s="136">
        <f t="shared" si="89"/>
        <v>0</v>
      </c>
      <c r="H297" s="136">
        <f t="shared" si="89"/>
        <v>10200</v>
      </c>
      <c r="I297" s="136">
        <f t="shared" si="89"/>
        <v>0</v>
      </c>
      <c r="J297" s="136">
        <f t="shared" si="89"/>
        <v>0</v>
      </c>
      <c r="K297" s="136">
        <f t="shared" si="89"/>
        <v>0</v>
      </c>
      <c r="L297" s="136">
        <f t="shared" si="89"/>
        <v>0</v>
      </c>
      <c r="M297" s="136">
        <f t="shared" si="89"/>
        <v>0</v>
      </c>
    </row>
    <row r="298" spans="1:13" ht="25.5" x14ac:dyDescent="0.2">
      <c r="A298" s="85">
        <v>3221</v>
      </c>
      <c r="B298" s="86" t="s">
        <v>63</v>
      </c>
      <c r="C298" s="137">
        <f t="shared" ref="C298:C304" si="90">SUM(D298:M298)</f>
        <v>0</v>
      </c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</row>
    <row r="299" spans="1:13" x14ac:dyDescent="0.2">
      <c r="A299" s="85">
        <v>3222</v>
      </c>
      <c r="B299" s="86" t="s">
        <v>64</v>
      </c>
      <c r="C299" s="137">
        <v>10200</v>
      </c>
      <c r="D299" s="137"/>
      <c r="E299" s="137"/>
      <c r="F299" s="137"/>
      <c r="G299" s="137"/>
      <c r="H299" s="137">
        <v>10200</v>
      </c>
      <c r="I299" s="137"/>
      <c r="J299" s="137"/>
      <c r="K299" s="137"/>
      <c r="L299" s="137"/>
      <c r="M299" s="137"/>
    </row>
    <row r="300" spans="1:13" x14ac:dyDescent="0.2">
      <c r="A300" s="85">
        <v>3223</v>
      </c>
      <c r="B300" s="86" t="s">
        <v>65</v>
      </c>
      <c r="C300" s="137">
        <f t="shared" si="90"/>
        <v>0</v>
      </c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</row>
    <row r="301" spans="1:13" ht="25.5" x14ac:dyDescent="0.2">
      <c r="A301" s="85">
        <v>3224</v>
      </c>
      <c r="B301" s="86" t="s">
        <v>66</v>
      </c>
      <c r="C301" s="137">
        <f t="shared" si="90"/>
        <v>0</v>
      </c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</row>
    <row r="302" spans="1:13" x14ac:dyDescent="0.2">
      <c r="A302" s="85">
        <v>3225</v>
      </c>
      <c r="B302" s="86" t="s">
        <v>67</v>
      </c>
      <c r="C302" s="137">
        <f t="shared" si="90"/>
        <v>0</v>
      </c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</row>
    <row r="303" spans="1:13" ht="25.5" x14ac:dyDescent="0.2">
      <c r="A303" s="85">
        <v>3226</v>
      </c>
      <c r="B303" s="86" t="s">
        <v>68</v>
      </c>
      <c r="C303" s="137">
        <f t="shared" si="90"/>
        <v>0</v>
      </c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</row>
    <row r="304" spans="1:13" ht="25.5" x14ac:dyDescent="0.2">
      <c r="A304" s="85">
        <v>3227</v>
      </c>
      <c r="B304" s="86" t="s">
        <v>69</v>
      </c>
      <c r="C304" s="137">
        <f t="shared" si="90"/>
        <v>0</v>
      </c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</row>
    <row r="305" spans="1:13" x14ac:dyDescent="0.2">
      <c r="A305" s="125">
        <v>323</v>
      </c>
      <c r="B305" s="126" t="s">
        <v>19</v>
      </c>
      <c r="C305" s="136">
        <f>SUM(C306,C307,C308,C309,C310,C311,C312,C313,C314)</f>
        <v>0</v>
      </c>
      <c r="D305" s="136">
        <f t="shared" ref="D305:M305" si="91">SUM(D306,D307,D308,D309,D310,D311,D312,D313,D314)</f>
        <v>0</v>
      </c>
      <c r="E305" s="136">
        <f t="shared" si="91"/>
        <v>0</v>
      </c>
      <c r="F305" s="136">
        <f t="shared" si="91"/>
        <v>0</v>
      </c>
      <c r="G305" s="136">
        <f t="shared" si="91"/>
        <v>0</v>
      </c>
      <c r="H305" s="136">
        <f t="shared" si="91"/>
        <v>0</v>
      </c>
      <c r="I305" s="136">
        <f t="shared" si="91"/>
        <v>0</v>
      </c>
      <c r="J305" s="136">
        <f t="shared" si="91"/>
        <v>0</v>
      </c>
      <c r="K305" s="136">
        <f t="shared" si="91"/>
        <v>0</v>
      </c>
      <c r="L305" s="136">
        <f t="shared" si="91"/>
        <v>0</v>
      </c>
      <c r="M305" s="136">
        <f t="shared" si="91"/>
        <v>0</v>
      </c>
    </row>
    <row r="306" spans="1:13" x14ac:dyDescent="0.2">
      <c r="A306" s="85">
        <v>3231</v>
      </c>
      <c r="B306" s="86" t="s">
        <v>70</v>
      </c>
      <c r="C306" s="137">
        <f t="shared" ref="C306:C314" si="92">SUM(D306:M306)</f>
        <v>0</v>
      </c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</row>
    <row r="307" spans="1:13" ht="25.5" x14ac:dyDescent="0.2">
      <c r="A307" s="85">
        <v>3232</v>
      </c>
      <c r="B307" s="86" t="s">
        <v>71</v>
      </c>
      <c r="C307" s="137">
        <f t="shared" si="92"/>
        <v>0</v>
      </c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</row>
    <row r="308" spans="1:13" x14ac:dyDescent="0.2">
      <c r="A308" s="85">
        <v>3233</v>
      </c>
      <c r="B308" s="86" t="s">
        <v>72</v>
      </c>
      <c r="C308" s="137">
        <f t="shared" si="92"/>
        <v>0</v>
      </c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</row>
    <row r="309" spans="1:13" x14ac:dyDescent="0.2">
      <c r="A309" s="85">
        <v>3234</v>
      </c>
      <c r="B309" s="86" t="s">
        <v>73</v>
      </c>
      <c r="C309" s="137">
        <f t="shared" si="92"/>
        <v>0</v>
      </c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</row>
    <row r="310" spans="1:13" x14ac:dyDescent="0.2">
      <c r="A310" s="85">
        <v>3235</v>
      </c>
      <c r="B310" s="86" t="s">
        <v>74</v>
      </c>
      <c r="C310" s="137">
        <f t="shared" si="92"/>
        <v>0</v>
      </c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</row>
    <row r="311" spans="1:13" x14ac:dyDescent="0.2">
      <c r="A311" s="85">
        <v>3236</v>
      </c>
      <c r="B311" s="86" t="s">
        <v>75</v>
      </c>
      <c r="C311" s="137">
        <f t="shared" si="92"/>
        <v>0</v>
      </c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</row>
    <row r="312" spans="1:13" x14ac:dyDescent="0.2">
      <c r="A312" s="85">
        <v>3237</v>
      </c>
      <c r="B312" s="86" t="s">
        <v>76</v>
      </c>
      <c r="C312" s="137">
        <f t="shared" si="92"/>
        <v>0</v>
      </c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</row>
    <row r="313" spans="1:13" x14ac:dyDescent="0.2">
      <c r="A313" s="85">
        <v>3238</v>
      </c>
      <c r="B313" s="86" t="s">
        <v>77</v>
      </c>
      <c r="C313" s="137">
        <f t="shared" si="92"/>
        <v>0</v>
      </c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</row>
    <row r="314" spans="1:13" x14ac:dyDescent="0.2">
      <c r="A314" s="85">
        <v>3239</v>
      </c>
      <c r="B314" s="86" t="s">
        <v>78</v>
      </c>
      <c r="C314" s="137">
        <f t="shared" si="92"/>
        <v>0</v>
      </c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</row>
    <row r="315" spans="1:13" x14ac:dyDescent="0.2">
      <c r="A315" s="91">
        <v>329</v>
      </c>
      <c r="B315" s="89" t="s">
        <v>99</v>
      </c>
      <c r="C315" s="136">
        <f t="shared" ref="C315:M315" si="93">SUM(C316,C317,C318,C319,)</f>
        <v>0</v>
      </c>
      <c r="D315" s="136">
        <f t="shared" si="93"/>
        <v>0</v>
      </c>
      <c r="E315" s="136">
        <f t="shared" si="93"/>
        <v>0</v>
      </c>
      <c r="F315" s="136">
        <f t="shared" si="93"/>
        <v>0</v>
      </c>
      <c r="G315" s="136">
        <f t="shared" si="93"/>
        <v>0</v>
      </c>
      <c r="H315" s="136">
        <f t="shared" si="93"/>
        <v>0</v>
      </c>
      <c r="I315" s="136">
        <f t="shared" si="93"/>
        <v>0</v>
      </c>
      <c r="J315" s="136">
        <f t="shared" si="93"/>
        <v>0</v>
      </c>
      <c r="K315" s="136">
        <f t="shared" si="93"/>
        <v>0</v>
      </c>
      <c r="L315" s="136">
        <f t="shared" si="93"/>
        <v>0</v>
      </c>
      <c r="M315" s="136">
        <f t="shared" si="93"/>
        <v>0</v>
      </c>
    </row>
    <row r="316" spans="1:13" x14ac:dyDescent="0.2">
      <c r="A316" s="85">
        <v>3293</v>
      </c>
      <c r="B316" s="86" t="s">
        <v>100</v>
      </c>
      <c r="C316" s="137">
        <f>SUM(D316:M316)</f>
        <v>0</v>
      </c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</row>
    <row r="317" spans="1:13" x14ac:dyDescent="0.2">
      <c r="A317" s="85">
        <v>3294</v>
      </c>
      <c r="B317" s="86" t="s">
        <v>101</v>
      </c>
      <c r="C317" s="137">
        <f>SUM(D317:M317)</f>
        <v>0</v>
      </c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</row>
    <row r="318" spans="1:13" x14ac:dyDescent="0.2">
      <c r="A318" s="85">
        <v>3295</v>
      </c>
      <c r="B318" s="86" t="s">
        <v>102</v>
      </c>
      <c r="C318" s="137">
        <f>SUM(D318:M318)</f>
        <v>0</v>
      </c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</row>
    <row r="319" spans="1:13" x14ac:dyDescent="0.2">
      <c r="A319" s="85">
        <v>3299</v>
      </c>
      <c r="B319" s="86" t="s">
        <v>103</v>
      </c>
      <c r="C319" s="137">
        <f>SUM(D319:M319)</f>
        <v>0</v>
      </c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</row>
    <row r="320" spans="1:13" x14ac:dyDescent="0.2">
      <c r="A320" s="91">
        <v>34</v>
      </c>
      <c r="B320" s="89" t="s">
        <v>20</v>
      </c>
      <c r="C320" s="136">
        <f>SUM(C321)</f>
        <v>0</v>
      </c>
      <c r="D320" s="136">
        <f t="shared" ref="D320:M320" si="94">SUM(D321)</f>
        <v>0</v>
      </c>
      <c r="E320" s="136">
        <f t="shared" si="94"/>
        <v>0</v>
      </c>
      <c r="F320" s="136">
        <f t="shared" si="94"/>
        <v>0</v>
      </c>
      <c r="G320" s="136">
        <f t="shared" si="94"/>
        <v>0</v>
      </c>
      <c r="H320" s="136">
        <f t="shared" si="94"/>
        <v>0</v>
      </c>
      <c r="I320" s="136">
        <f t="shared" si="94"/>
        <v>0</v>
      </c>
      <c r="J320" s="136">
        <f t="shared" si="94"/>
        <v>0</v>
      </c>
      <c r="K320" s="136">
        <f t="shared" si="94"/>
        <v>0</v>
      </c>
      <c r="L320" s="136">
        <f t="shared" si="94"/>
        <v>0</v>
      </c>
      <c r="M320" s="136">
        <f t="shared" si="94"/>
        <v>0</v>
      </c>
    </row>
    <row r="321" spans="1:13" x14ac:dyDescent="0.2">
      <c r="A321" s="125">
        <v>343</v>
      </c>
      <c r="B321" s="126" t="s">
        <v>21</v>
      </c>
      <c r="C321" s="139">
        <f>SUM(C322,C323,C324,C325)</f>
        <v>0</v>
      </c>
      <c r="D321" s="139">
        <f t="shared" ref="D321:M321" si="95">SUM(D322,D323,D324,D325)</f>
        <v>0</v>
      </c>
      <c r="E321" s="139">
        <f t="shared" si="95"/>
        <v>0</v>
      </c>
      <c r="F321" s="139">
        <f t="shared" si="95"/>
        <v>0</v>
      </c>
      <c r="G321" s="139">
        <f t="shared" si="95"/>
        <v>0</v>
      </c>
      <c r="H321" s="139">
        <f t="shared" si="95"/>
        <v>0</v>
      </c>
      <c r="I321" s="139">
        <f t="shared" si="95"/>
        <v>0</v>
      </c>
      <c r="J321" s="139">
        <f t="shared" si="95"/>
        <v>0</v>
      </c>
      <c r="K321" s="139">
        <f t="shared" si="95"/>
        <v>0</v>
      </c>
      <c r="L321" s="139">
        <f t="shared" si="95"/>
        <v>0</v>
      </c>
      <c r="M321" s="139">
        <f t="shared" si="95"/>
        <v>0</v>
      </c>
    </row>
    <row r="322" spans="1:13" ht="25.5" x14ac:dyDescent="0.2">
      <c r="A322" s="85">
        <v>3431</v>
      </c>
      <c r="B322" s="86" t="s">
        <v>79</v>
      </c>
      <c r="C322" s="137">
        <f>SUM(D322:M322)</f>
        <v>0</v>
      </c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</row>
    <row r="323" spans="1:13" ht="25.5" x14ac:dyDescent="0.2">
      <c r="A323" s="85">
        <v>3432</v>
      </c>
      <c r="B323" s="86" t="s">
        <v>80</v>
      </c>
      <c r="C323" s="137">
        <f>SUM(D323:M323)</f>
        <v>0</v>
      </c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</row>
    <row r="324" spans="1:13" x14ac:dyDescent="0.2">
      <c r="A324" s="85">
        <v>3433</v>
      </c>
      <c r="B324" s="86" t="s">
        <v>81</v>
      </c>
      <c r="C324" s="137">
        <f>SUM(D324:M324)</f>
        <v>0</v>
      </c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</row>
    <row r="325" spans="1:13" ht="25.5" x14ac:dyDescent="0.2">
      <c r="A325" s="85">
        <v>3434</v>
      </c>
      <c r="B325" s="86" t="s">
        <v>82</v>
      </c>
      <c r="C325" s="137">
        <f>SUM(D325:M325)</f>
        <v>0</v>
      </c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</row>
    <row r="326" spans="1:13" ht="25.5" x14ac:dyDescent="0.2">
      <c r="A326" s="91">
        <v>4</v>
      </c>
      <c r="B326" s="89" t="s">
        <v>22</v>
      </c>
      <c r="C326" s="136">
        <f>SUM(C327)</f>
        <v>0</v>
      </c>
      <c r="D326" s="136">
        <f t="shared" ref="D326:M326" si="96">SUM(D327)</f>
        <v>0</v>
      </c>
      <c r="E326" s="136">
        <f t="shared" si="96"/>
        <v>0</v>
      </c>
      <c r="F326" s="136">
        <f t="shared" si="96"/>
        <v>0</v>
      </c>
      <c r="G326" s="136">
        <f t="shared" si="96"/>
        <v>0</v>
      </c>
      <c r="H326" s="136">
        <f t="shared" si="96"/>
        <v>0</v>
      </c>
      <c r="I326" s="136">
        <f t="shared" si="96"/>
        <v>0</v>
      </c>
      <c r="J326" s="136">
        <f t="shared" si="96"/>
        <v>0</v>
      </c>
      <c r="K326" s="136">
        <f t="shared" si="96"/>
        <v>0</v>
      </c>
      <c r="L326" s="136">
        <f t="shared" si="96"/>
        <v>0</v>
      </c>
      <c r="M326" s="136">
        <f t="shared" si="96"/>
        <v>0</v>
      </c>
    </row>
    <row r="327" spans="1:13" ht="38.25" x14ac:dyDescent="0.2">
      <c r="A327" s="91">
        <v>42</v>
      </c>
      <c r="B327" s="89" t="s">
        <v>40</v>
      </c>
      <c r="C327" s="139">
        <f t="shared" ref="C327:M327" si="97">SUM(C328,C333,C336)</f>
        <v>0</v>
      </c>
      <c r="D327" s="139">
        <f t="shared" si="97"/>
        <v>0</v>
      </c>
      <c r="E327" s="139">
        <f t="shared" si="97"/>
        <v>0</v>
      </c>
      <c r="F327" s="139">
        <f t="shared" si="97"/>
        <v>0</v>
      </c>
      <c r="G327" s="139">
        <f t="shared" si="97"/>
        <v>0</v>
      </c>
      <c r="H327" s="139">
        <f t="shared" si="97"/>
        <v>0</v>
      </c>
      <c r="I327" s="139">
        <f t="shared" si="97"/>
        <v>0</v>
      </c>
      <c r="J327" s="139">
        <f t="shared" si="97"/>
        <v>0</v>
      </c>
      <c r="K327" s="139">
        <f t="shared" si="97"/>
        <v>0</v>
      </c>
      <c r="L327" s="139">
        <f t="shared" si="97"/>
        <v>0</v>
      </c>
      <c r="M327" s="139">
        <f t="shared" si="97"/>
        <v>0</v>
      </c>
    </row>
    <row r="328" spans="1:13" x14ac:dyDescent="0.2">
      <c r="A328" s="125">
        <v>421</v>
      </c>
      <c r="B328" s="126" t="s">
        <v>34</v>
      </c>
      <c r="C328" s="139">
        <f>SUM(C329:C332)</f>
        <v>0</v>
      </c>
      <c r="D328" s="139">
        <f t="shared" ref="D328:M328" si="98">SUM(D329:D332)</f>
        <v>0</v>
      </c>
      <c r="E328" s="139">
        <f t="shared" si="98"/>
        <v>0</v>
      </c>
      <c r="F328" s="139">
        <f t="shared" si="98"/>
        <v>0</v>
      </c>
      <c r="G328" s="139">
        <f t="shared" si="98"/>
        <v>0</v>
      </c>
      <c r="H328" s="139">
        <f t="shared" si="98"/>
        <v>0</v>
      </c>
      <c r="I328" s="139">
        <f t="shared" si="98"/>
        <v>0</v>
      </c>
      <c r="J328" s="139">
        <f t="shared" si="98"/>
        <v>0</v>
      </c>
      <c r="K328" s="139">
        <f t="shared" si="98"/>
        <v>0</v>
      </c>
      <c r="L328" s="139">
        <f t="shared" si="98"/>
        <v>0</v>
      </c>
      <c r="M328" s="139">
        <f t="shared" si="98"/>
        <v>0</v>
      </c>
    </row>
    <row r="329" spans="1:13" x14ac:dyDescent="0.2">
      <c r="A329" s="85">
        <v>4211</v>
      </c>
      <c r="B329" s="86" t="s">
        <v>83</v>
      </c>
      <c r="C329" s="137">
        <f>SUM(D329:M329)</f>
        <v>0</v>
      </c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</row>
    <row r="330" spans="1:13" x14ac:dyDescent="0.2">
      <c r="A330" s="85">
        <v>4212</v>
      </c>
      <c r="B330" s="86" t="s">
        <v>84</v>
      </c>
      <c r="C330" s="137">
        <f>SUM(D330:M330)</f>
        <v>0</v>
      </c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</row>
    <row r="331" spans="1:13" ht="25.5" x14ac:dyDescent="0.2">
      <c r="A331" s="85">
        <v>4213</v>
      </c>
      <c r="B331" s="86" t="s">
        <v>85</v>
      </c>
      <c r="C331" s="137">
        <f>SUM(D331:M331)</f>
        <v>0</v>
      </c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</row>
    <row r="332" spans="1:13" x14ac:dyDescent="0.2">
      <c r="A332" s="85">
        <v>4214</v>
      </c>
      <c r="B332" s="86" t="s">
        <v>86</v>
      </c>
      <c r="C332" s="137">
        <f>SUM(D332:M332)</f>
        <v>0</v>
      </c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</row>
    <row r="333" spans="1:13" x14ac:dyDescent="0.2">
      <c r="A333" s="91">
        <v>422</v>
      </c>
      <c r="B333" s="89" t="s">
        <v>104</v>
      </c>
      <c r="C333" s="139">
        <f t="shared" ref="C333:M333" si="99">SUM(C334:C335)</f>
        <v>0</v>
      </c>
      <c r="D333" s="139">
        <f t="shared" si="99"/>
        <v>0</v>
      </c>
      <c r="E333" s="139">
        <f t="shared" si="99"/>
        <v>0</v>
      </c>
      <c r="F333" s="139">
        <f t="shared" si="99"/>
        <v>0</v>
      </c>
      <c r="G333" s="139">
        <f t="shared" si="99"/>
        <v>0</v>
      </c>
      <c r="H333" s="139">
        <f t="shared" si="99"/>
        <v>0</v>
      </c>
      <c r="I333" s="139">
        <f t="shared" si="99"/>
        <v>0</v>
      </c>
      <c r="J333" s="139">
        <f t="shared" si="99"/>
        <v>0</v>
      </c>
      <c r="K333" s="139">
        <f t="shared" si="99"/>
        <v>0</v>
      </c>
      <c r="L333" s="139">
        <f t="shared" si="99"/>
        <v>0</v>
      </c>
      <c r="M333" s="139">
        <f t="shared" si="99"/>
        <v>0</v>
      </c>
    </row>
    <row r="334" spans="1:13" x14ac:dyDescent="0.2">
      <c r="A334" s="140">
        <v>4221</v>
      </c>
      <c r="B334" s="86" t="s">
        <v>105</v>
      </c>
      <c r="C334" s="137">
        <f>SUM(D334:M334)</f>
        <v>0</v>
      </c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</row>
    <row r="335" spans="1:13" x14ac:dyDescent="0.2">
      <c r="A335" s="85">
        <v>4226</v>
      </c>
      <c r="B335" s="86" t="s">
        <v>106</v>
      </c>
      <c r="C335" s="137">
        <f>SUM(D335:M335)</f>
        <v>0</v>
      </c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</row>
    <row r="336" spans="1:13" ht="25.5" x14ac:dyDescent="0.2">
      <c r="A336" s="91">
        <v>424</v>
      </c>
      <c r="B336" s="89" t="s">
        <v>107</v>
      </c>
      <c r="C336" s="136">
        <f t="shared" ref="C336:M336" si="100">C337</f>
        <v>0</v>
      </c>
      <c r="D336" s="136">
        <f t="shared" si="100"/>
        <v>0</v>
      </c>
      <c r="E336" s="136">
        <f t="shared" si="100"/>
        <v>0</v>
      </c>
      <c r="F336" s="136">
        <f t="shared" si="100"/>
        <v>0</v>
      </c>
      <c r="G336" s="136">
        <f t="shared" si="100"/>
        <v>0</v>
      </c>
      <c r="H336" s="136">
        <f t="shared" si="100"/>
        <v>0</v>
      </c>
      <c r="I336" s="136">
        <f t="shared" si="100"/>
        <v>0</v>
      </c>
      <c r="J336" s="136">
        <f t="shared" si="100"/>
        <v>0</v>
      </c>
      <c r="K336" s="136">
        <f t="shared" si="100"/>
        <v>0</v>
      </c>
      <c r="L336" s="136">
        <f t="shared" si="100"/>
        <v>0</v>
      </c>
      <c r="M336" s="136">
        <f t="shared" si="100"/>
        <v>0</v>
      </c>
    </row>
    <row r="337" spans="1:13" x14ac:dyDescent="0.2">
      <c r="A337" s="129">
        <v>4241</v>
      </c>
      <c r="B337" s="89" t="s">
        <v>108</v>
      </c>
      <c r="C337" s="137">
        <f>SUM(D337:M337)</f>
        <v>0</v>
      </c>
      <c r="D337" s="136"/>
      <c r="E337" s="136"/>
      <c r="F337" s="136"/>
      <c r="G337" s="136"/>
      <c r="H337" s="136"/>
      <c r="I337" s="136"/>
      <c r="J337" s="136"/>
      <c r="K337" s="136"/>
      <c r="L337" s="136"/>
      <c r="M337" s="136"/>
    </row>
    <row r="338" spans="1:13" x14ac:dyDescent="0.2">
      <c r="A338" s="129"/>
      <c r="B338" s="145" t="s">
        <v>109</v>
      </c>
      <c r="C338" s="146">
        <f>SUM(C279,C326)</f>
        <v>10200</v>
      </c>
      <c r="D338" s="146">
        <f t="shared" ref="D338:M338" si="101">SUM(D279,D326)</f>
        <v>0</v>
      </c>
      <c r="E338" s="146">
        <f t="shared" si="101"/>
        <v>0</v>
      </c>
      <c r="F338" s="146">
        <f t="shared" si="101"/>
        <v>0</v>
      </c>
      <c r="G338" s="146">
        <f t="shared" si="101"/>
        <v>0</v>
      </c>
      <c r="H338" s="146">
        <f t="shared" si="101"/>
        <v>10200</v>
      </c>
      <c r="I338" s="146">
        <f t="shared" si="101"/>
        <v>0</v>
      </c>
      <c r="J338" s="146">
        <f t="shared" si="101"/>
        <v>0</v>
      </c>
      <c r="K338" s="146">
        <f t="shared" si="101"/>
        <v>0</v>
      </c>
      <c r="L338" s="146">
        <f t="shared" si="101"/>
        <v>0</v>
      </c>
      <c r="M338" s="146">
        <f t="shared" si="101"/>
        <v>0</v>
      </c>
    </row>
    <row r="339" spans="1:13" x14ac:dyDescent="0.2">
      <c r="A339" s="141" t="s">
        <v>51</v>
      </c>
      <c r="B339" s="142" t="s">
        <v>39</v>
      </c>
      <c r="C339" s="143" t="s">
        <v>114</v>
      </c>
      <c r="D339" s="143"/>
      <c r="E339" s="144"/>
      <c r="F339" s="144"/>
      <c r="G339" s="144"/>
      <c r="H339" s="144"/>
      <c r="I339" s="144"/>
      <c r="J339" s="144"/>
      <c r="K339" s="144"/>
      <c r="L339" s="144"/>
      <c r="M339" s="144"/>
    </row>
    <row r="340" spans="1:13" x14ac:dyDescent="0.2">
      <c r="A340" s="91">
        <v>3</v>
      </c>
      <c r="B340" s="89" t="s">
        <v>35</v>
      </c>
      <c r="C340" s="136">
        <v>9600</v>
      </c>
      <c r="D340" s="136">
        <v>9600</v>
      </c>
      <c r="E340" s="136">
        <f t="shared" ref="E340:M340" si="102">SUM(E341,E352,E381)</f>
        <v>0</v>
      </c>
      <c r="F340" s="136">
        <f t="shared" si="102"/>
        <v>0</v>
      </c>
      <c r="G340" s="136">
        <f t="shared" si="102"/>
        <v>0</v>
      </c>
      <c r="H340" s="136">
        <f t="shared" si="102"/>
        <v>0</v>
      </c>
      <c r="I340" s="136">
        <f t="shared" si="102"/>
        <v>0</v>
      </c>
      <c r="J340" s="136"/>
      <c r="K340" s="136">
        <f t="shared" si="102"/>
        <v>0</v>
      </c>
      <c r="L340" s="136">
        <f t="shared" si="102"/>
        <v>0</v>
      </c>
      <c r="M340" s="136">
        <f t="shared" si="102"/>
        <v>0</v>
      </c>
    </row>
    <row r="341" spans="1:13" x14ac:dyDescent="0.2">
      <c r="A341" s="91">
        <v>31</v>
      </c>
      <c r="B341" s="89" t="s">
        <v>12</v>
      </c>
      <c r="C341" s="136">
        <f>SUM(C342,C347,C349)</f>
        <v>9600</v>
      </c>
      <c r="D341" s="136">
        <f t="shared" ref="D341:M341" si="103">SUM(D342,D347,D349)</f>
        <v>9600</v>
      </c>
      <c r="E341" s="136">
        <f t="shared" si="103"/>
        <v>0</v>
      </c>
      <c r="F341" s="136">
        <f t="shared" si="103"/>
        <v>0</v>
      </c>
      <c r="G341" s="136">
        <f t="shared" si="103"/>
        <v>0</v>
      </c>
      <c r="H341" s="136">
        <f t="shared" si="103"/>
        <v>0</v>
      </c>
      <c r="I341" s="136">
        <f t="shared" si="103"/>
        <v>0</v>
      </c>
      <c r="J341" s="136"/>
      <c r="K341" s="136">
        <f t="shared" si="103"/>
        <v>0</v>
      </c>
      <c r="L341" s="136">
        <f t="shared" si="103"/>
        <v>0</v>
      </c>
      <c r="M341" s="136">
        <f t="shared" si="103"/>
        <v>0</v>
      </c>
    </row>
    <row r="342" spans="1:13" x14ac:dyDescent="0.2">
      <c r="A342" s="125">
        <v>311</v>
      </c>
      <c r="B342" s="126" t="s">
        <v>13</v>
      </c>
      <c r="C342" s="136">
        <f>SUM(C343,C344,C345,C346)</f>
        <v>8016</v>
      </c>
      <c r="D342" s="136">
        <f t="shared" ref="D342:M342" si="104">SUM(D343,D344,D345,D346)</f>
        <v>8016</v>
      </c>
      <c r="E342" s="136">
        <f t="shared" si="104"/>
        <v>0</v>
      </c>
      <c r="F342" s="136">
        <f t="shared" si="104"/>
        <v>0</v>
      </c>
      <c r="G342" s="136">
        <f t="shared" si="104"/>
        <v>0</v>
      </c>
      <c r="H342" s="136">
        <f t="shared" si="104"/>
        <v>0</v>
      </c>
      <c r="I342" s="136">
        <f t="shared" si="104"/>
        <v>0</v>
      </c>
      <c r="J342" s="136"/>
      <c r="K342" s="136">
        <f t="shared" si="104"/>
        <v>0</v>
      </c>
      <c r="L342" s="136">
        <f t="shared" si="104"/>
        <v>0</v>
      </c>
      <c r="M342" s="136">
        <f t="shared" si="104"/>
        <v>0</v>
      </c>
    </row>
    <row r="343" spans="1:13" x14ac:dyDescent="0.2">
      <c r="A343" s="85">
        <v>3111</v>
      </c>
      <c r="B343" s="86" t="s">
        <v>53</v>
      </c>
      <c r="C343" s="137">
        <v>8016</v>
      </c>
      <c r="D343" s="137">
        <v>8016</v>
      </c>
      <c r="E343" s="137"/>
      <c r="F343" s="137"/>
      <c r="G343" s="137"/>
      <c r="H343" s="137"/>
      <c r="I343" s="137"/>
      <c r="J343" s="137"/>
      <c r="K343" s="137"/>
      <c r="L343" s="137"/>
      <c r="M343" s="137"/>
    </row>
    <row r="344" spans="1:13" x14ac:dyDescent="0.2">
      <c r="A344" s="85">
        <v>3112</v>
      </c>
      <c r="B344" s="86" t="s">
        <v>54</v>
      </c>
      <c r="C344" s="137">
        <f>SUM(D344:M344)</f>
        <v>0</v>
      </c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</row>
    <row r="345" spans="1:13" x14ac:dyDescent="0.2">
      <c r="A345" s="85">
        <v>3113</v>
      </c>
      <c r="B345" s="86" t="s">
        <v>55</v>
      </c>
      <c r="C345" s="137">
        <f>SUM(D345:M345)</f>
        <v>0</v>
      </c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</row>
    <row r="346" spans="1:13" x14ac:dyDescent="0.2">
      <c r="A346" s="85">
        <v>3114</v>
      </c>
      <c r="B346" s="86" t="s">
        <v>56</v>
      </c>
      <c r="C346" s="137">
        <f>SUM(D346:M346)</f>
        <v>0</v>
      </c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</row>
    <row r="347" spans="1:13" x14ac:dyDescent="0.2">
      <c r="A347" s="125">
        <v>312</v>
      </c>
      <c r="B347" s="126" t="s">
        <v>14</v>
      </c>
      <c r="C347" s="136">
        <f>SUM(C348)</f>
        <v>0</v>
      </c>
      <c r="D347" s="136">
        <f t="shared" ref="D347:M347" si="105">SUM(D348)</f>
        <v>0</v>
      </c>
      <c r="E347" s="136">
        <f t="shared" si="105"/>
        <v>0</v>
      </c>
      <c r="F347" s="136">
        <f t="shared" si="105"/>
        <v>0</v>
      </c>
      <c r="G347" s="136">
        <f t="shared" si="105"/>
        <v>0</v>
      </c>
      <c r="H347" s="136">
        <f t="shared" si="105"/>
        <v>0</v>
      </c>
      <c r="I347" s="136">
        <f t="shared" si="105"/>
        <v>0</v>
      </c>
      <c r="J347" s="136">
        <f t="shared" si="105"/>
        <v>0</v>
      </c>
      <c r="K347" s="136">
        <f t="shared" si="105"/>
        <v>0</v>
      </c>
      <c r="L347" s="136">
        <f t="shared" si="105"/>
        <v>0</v>
      </c>
      <c r="M347" s="136">
        <f t="shared" si="105"/>
        <v>0</v>
      </c>
    </row>
    <row r="348" spans="1:13" x14ac:dyDescent="0.2">
      <c r="A348" s="85">
        <v>3121</v>
      </c>
      <c r="B348" s="86" t="s">
        <v>14</v>
      </c>
      <c r="C348" s="137">
        <f>SUM(D348:M348)</f>
        <v>0</v>
      </c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</row>
    <row r="349" spans="1:13" x14ac:dyDescent="0.2">
      <c r="A349" s="125">
        <v>313</v>
      </c>
      <c r="B349" s="86" t="s">
        <v>15</v>
      </c>
      <c r="C349" s="136">
        <f>SUM(C350,C351,)</f>
        <v>1584</v>
      </c>
      <c r="D349" s="136">
        <f t="shared" ref="D349:M349" si="106">SUM(D350,D351,)</f>
        <v>1584</v>
      </c>
      <c r="E349" s="136">
        <f t="shared" si="106"/>
        <v>0</v>
      </c>
      <c r="F349" s="136">
        <f t="shared" si="106"/>
        <v>0</v>
      </c>
      <c r="G349" s="136">
        <f t="shared" si="106"/>
        <v>0</v>
      </c>
      <c r="H349" s="136">
        <f t="shared" si="106"/>
        <v>0</v>
      </c>
      <c r="I349" s="136">
        <f t="shared" si="106"/>
        <v>0</v>
      </c>
      <c r="J349" s="136">
        <f t="shared" si="106"/>
        <v>0</v>
      </c>
      <c r="K349" s="136">
        <f t="shared" si="106"/>
        <v>0</v>
      </c>
      <c r="L349" s="136">
        <f t="shared" si="106"/>
        <v>0</v>
      </c>
      <c r="M349" s="136">
        <f t="shared" si="106"/>
        <v>0</v>
      </c>
    </row>
    <row r="350" spans="1:13" ht="25.5" x14ac:dyDescent="0.2">
      <c r="A350" s="85">
        <v>3131</v>
      </c>
      <c r="B350" s="86" t="s">
        <v>57</v>
      </c>
      <c r="C350" s="137">
        <f>SUM(D350:M350)</f>
        <v>0</v>
      </c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</row>
    <row r="351" spans="1:13" ht="25.5" x14ac:dyDescent="0.2">
      <c r="A351" s="85">
        <v>3132</v>
      </c>
      <c r="B351" s="86" t="s">
        <v>58</v>
      </c>
      <c r="C351" s="137">
        <v>1584</v>
      </c>
      <c r="D351" s="137">
        <v>1584</v>
      </c>
      <c r="E351" s="137"/>
      <c r="F351" s="137"/>
      <c r="G351" s="137"/>
      <c r="H351" s="137"/>
      <c r="I351" s="137"/>
      <c r="J351" s="137"/>
      <c r="K351" s="137"/>
      <c r="L351" s="137"/>
      <c r="M351" s="137"/>
    </row>
    <row r="352" spans="1:13" x14ac:dyDescent="0.2">
      <c r="A352" s="91">
        <v>32</v>
      </c>
      <c r="B352" s="89" t="s">
        <v>16</v>
      </c>
      <c r="C352" s="136">
        <f t="shared" ref="C352:M352" si="107">SUM(C353,C358,C366,C376)</f>
        <v>0</v>
      </c>
      <c r="D352" s="136">
        <f t="shared" si="107"/>
        <v>0</v>
      </c>
      <c r="E352" s="136">
        <f t="shared" si="107"/>
        <v>0</v>
      </c>
      <c r="F352" s="136">
        <f t="shared" si="107"/>
        <v>0</v>
      </c>
      <c r="G352" s="136">
        <f t="shared" si="107"/>
        <v>0</v>
      </c>
      <c r="H352" s="136">
        <f t="shared" si="107"/>
        <v>0</v>
      </c>
      <c r="I352" s="136">
        <f t="shared" si="107"/>
        <v>0</v>
      </c>
      <c r="J352" s="136">
        <f t="shared" si="107"/>
        <v>0</v>
      </c>
      <c r="K352" s="136">
        <f t="shared" si="107"/>
        <v>0</v>
      </c>
      <c r="L352" s="136">
        <f t="shared" si="107"/>
        <v>0</v>
      </c>
      <c r="M352" s="136">
        <f t="shared" si="107"/>
        <v>0</v>
      </c>
    </row>
    <row r="353" spans="1:13" ht="25.5" x14ac:dyDescent="0.2">
      <c r="A353" s="125">
        <v>321</v>
      </c>
      <c r="B353" s="126" t="s">
        <v>17</v>
      </c>
      <c r="C353" s="136">
        <f>SUM(C354,C355,C356,C357)</f>
        <v>0</v>
      </c>
      <c r="D353" s="136">
        <f t="shared" ref="D353:M353" si="108">SUM(D354,D355,D356,D357)</f>
        <v>0</v>
      </c>
      <c r="E353" s="136">
        <f t="shared" si="108"/>
        <v>0</v>
      </c>
      <c r="F353" s="136">
        <f t="shared" si="108"/>
        <v>0</v>
      </c>
      <c r="G353" s="136">
        <f t="shared" si="108"/>
        <v>0</v>
      </c>
      <c r="H353" s="136">
        <f t="shared" si="108"/>
        <v>0</v>
      </c>
      <c r="I353" s="136">
        <f t="shared" si="108"/>
        <v>0</v>
      </c>
      <c r="J353" s="136">
        <f t="shared" si="108"/>
        <v>0</v>
      </c>
      <c r="K353" s="136">
        <f t="shared" si="108"/>
        <v>0</v>
      </c>
      <c r="L353" s="136">
        <f t="shared" si="108"/>
        <v>0</v>
      </c>
      <c r="M353" s="136">
        <f t="shared" si="108"/>
        <v>0</v>
      </c>
    </row>
    <row r="354" spans="1:13" x14ac:dyDescent="0.2">
      <c r="A354" s="85">
        <v>3211</v>
      </c>
      <c r="B354" s="86" t="s">
        <v>59</v>
      </c>
      <c r="C354" s="137">
        <f>SUM(D354:M354)</f>
        <v>0</v>
      </c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</row>
    <row r="355" spans="1:13" ht="25.5" x14ac:dyDescent="0.2">
      <c r="A355" s="85">
        <v>3212</v>
      </c>
      <c r="B355" s="86" t="s">
        <v>60</v>
      </c>
      <c r="C355" s="137">
        <f>SUM(D355:M355)</f>
        <v>0</v>
      </c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</row>
    <row r="356" spans="1:13" x14ac:dyDescent="0.2">
      <c r="A356" s="85">
        <v>3213</v>
      </c>
      <c r="B356" s="86" t="s">
        <v>61</v>
      </c>
      <c r="C356" s="137">
        <f>SUM(D356:M356)</f>
        <v>0</v>
      </c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</row>
    <row r="357" spans="1:13" ht="25.5" x14ac:dyDescent="0.2">
      <c r="A357" s="85">
        <v>3214</v>
      </c>
      <c r="B357" s="86" t="s">
        <v>62</v>
      </c>
      <c r="C357" s="137">
        <f>SUM(D357:M357)</f>
        <v>0</v>
      </c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</row>
    <row r="358" spans="1:13" x14ac:dyDescent="0.2">
      <c r="A358" s="91">
        <v>322</v>
      </c>
      <c r="B358" s="89" t="s">
        <v>18</v>
      </c>
      <c r="C358" s="136">
        <f>SUM(C359,C360,C361,C362,C363,C364,C365)</f>
        <v>0</v>
      </c>
      <c r="D358" s="136">
        <f t="shared" ref="D358:M358" si="109">SUM(D359,D360,D361,D362,D363,D364,D365)</f>
        <v>0</v>
      </c>
      <c r="E358" s="136">
        <f t="shared" si="109"/>
        <v>0</v>
      </c>
      <c r="F358" s="136">
        <f t="shared" si="109"/>
        <v>0</v>
      </c>
      <c r="G358" s="136">
        <f t="shared" si="109"/>
        <v>0</v>
      </c>
      <c r="H358" s="136">
        <f t="shared" si="109"/>
        <v>0</v>
      </c>
      <c r="I358" s="136">
        <f t="shared" si="109"/>
        <v>0</v>
      </c>
      <c r="J358" s="136">
        <f t="shared" si="109"/>
        <v>0</v>
      </c>
      <c r="K358" s="136">
        <f t="shared" si="109"/>
        <v>0</v>
      </c>
      <c r="L358" s="136">
        <f t="shared" si="109"/>
        <v>0</v>
      </c>
      <c r="M358" s="136">
        <f t="shared" si="109"/>
        <v>0</v>
      </c>
    </row>
    <row r="359" spans="1:13" ht="25.5" x14ac:dyDescent="0.2">
      <c r="A359" s="85">
        <v>3221</v>
      </c>
      <c r="B359" s="86" t="s">
        <v>63</v>
      </c>
      <c r="C359" s="137">
        <f t="shared" ref="C359" si="110">SUM(D359:M359)</f>
        <v>0</v>
      </c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</row>
    <row r="360" spans="1:13" x14ac:dyDescent="0.2">
      <c r="A360" s="85">
        <v>3222</v>
      </c>
      <c r="B360" s="86" t="s">
        <v>64</v>
      </c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</row>
    <row r="361" spans="1:13" x14ac:dyDescent="0.2">
      <c r="A361" s="85">
        <v>3223</v>
      </c>
      <c r="B361" s="86" t="s">
        <v>65</v>
      </c>
      <c r="C361" s="137">
        <f t="shared" ref="C361:C365" si="111">SUM(D361:M361)</f>
        <v>0</v>
      </c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</row>
    <row r="362" spans="1:13" ht="25.5" x14ac:dyDescent="0.2">
      <c r="A362" s="85">
        <v>3224</v>
      </c>
      <c r="B362" s="86" t="s">
        <v>66</v>
      </c>
      <c r="C362" s="137">
        <f t="shared" si="111"/>
        <v>0</v>
      </c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</row>
    <row r="363" spans="1:13" x14ac:dyDescent="0.2">
      <c r="A363" s="85">
        <v>3225</v>
      </c>
      <c r="B363" s="86" t="s">
        <v>67</v>
      </c>
      <c r="C363" s="137">
        <f t="shared" si="111"/>
        <v>0</v>
      </c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</row>
    <row r="364" spans="1:13" ht="25.5" x14ac:dyDescent="0.2">
      <c r="A364" s="85">
        <v>3226</v>
      </c>
      <c r="B364" s="86" t="s">
        <v>68</v>
      </c>
      <c r="C364" s="137">
        <f t="shared" si="111"/>
        <v>0</v>
      </c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</row>
    <row r="365" spans="1:13" ht="25.5" x14ac:dyDescent="0.2">
      <c r="A365" s="85">
        <v>3227</v>
      </c>
      <c r="B365" s="86" t="s">
        <v>69</v>
      </c>
      <c r="C365" s="137">
        <f t="shared" si="111"/>
        <v>0</v>
      </c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</row>
    <row r="366" spans="1:13" x14ac:dyDescent="0.2">
      <c r="A366" s="125">
        <v>323</v>
      </c>
      <c r="B366" s="126" t="s">
        <v>19</v>
      </c>
      <c r="C366" s="136">
        <f>SUM(C367,C368,C369,C370,C371,C372,C373,C374,C375)</f>
        <v>0</v>
      </c>
      <c r="D366" s="136">
        <f t="shared" ref="D366:M366" si="112">SUM(D367,D368,D369,D370,D371,D372,D373,D374,D375)</f>
        <v>0</v>
      </c>
      <c r="E366" s="136">
        <f t="shared" si="112"/>
        <v>0</v>
      </c>
      <c r="F366" s="136">
        <f t="shared" si="112"/>
        <v>0</v>
      </c>
      <c r="G366" s="136">
        <f t="shared" si="112"/>
        <v>0</v>
      </c>
      <c r="H366" s="136">
        <f t="shared" si="112"/>
        <v>0</v>
      </c>
      <c r="I366" s="136">
        <f t="shared" si="112"/>
        <v>0</v>
      </c>
      <c r="J366" s="136">
        <f t="shared" si="112"/>
        <v>0</v>
      </c>
      <c r="K366" s="136">
        <f t="shared" si="112"/>
        <v>0</v>
      </c>
      <c r="L366" s="136">
        <f t="shared" si="112"/>
        <v>0</v>
      </c>
      <c r="M366" s="136">
        <f t="shared" si="112"/>
        <v>0</v>
      </c>
    </row>
    <row r="367" spans="1:13" x14ac:dyDescent="0.2">
      <c r="A367" s="85">
        <v>3231</v>
      </c>
      <c r="B367" s="86" t="s">
        <v>70</v>
      </c>
      <c r="C367" s="137">
        <f t="shared" ref="C367:C375" si="113">SUM(D367:M367)</f>
        <v>0</v>
      </c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</row>
    <row r="368" spans="1:13" ht="25.5" x14ac:dyDescent="0.2">
      <c r="A368" s="85">
        <v>3232</v>
      </c>
      <c r="B368" s="86" t="s">
        <v>71</v>
      </c>
      <c r="C368" s="137">
        <f t="shared" si="113"/>
        <v>0</v>
      </c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</row>
    <row r="369" spans="1:13" x14ac:dyDescent="0.2">
      <c r="A369" s="85">
        <v>3233</v>
      </c>
      <c r="B369" s="86" t="s">
        <v>72</v>
      </c>
      <c r="C369" s="137">
        <f t="shared" si="113"/>
        <v>0</v>
      </c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</row>
    <row r="370" spans="1:13" x14ac:dyDescent="0.2">
      <c r="A370" s="85">
        <v>3234</v>
      </c>
      <c r="B370" s="86" t="s">
        <v>73</v>
      </c>
      <c r="C370" s="137">
        <f t="shared" si="113"/>
        <v>0</v>
      </c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</row>
    <row r="371" spans="1:13" x14ac:dyDescent="0.2">
      <c r="A371" s="85">
        <v>3235</v>
      </c>
      <c r="B371" s="86" t="s">
        <v>74</v>
      </c>
      <c r="C371" s="137">
        <f t="shared" si="113"/>
        <v>0</v>
      </c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</row>
    <row r="372" spans="1:13" x14ac:dyDescent="0.2">
      <c r="A372" s="85">
        <v>3236</v>
      </c>
      <c r="B372" s="86" t="s">
        <v>75</v>
      </c>
      <c r="C372" s="137">
        <f t="shared" si="113"/>
        <v>0</v>
      </c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</row>
    <row r="373" spans="1:13" x14ac:dyDescent="0.2">
      <c r="A373" s="85">
        <v>3237</v>
      </c>
      <c r="B373" s="86" t="s">
        <v>76</v>
      </c>
      <c r="C373" s="137">
        <f t="shared" si="113"/>
        <v>0</v>
      </c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</row>
    <row r="374" spans="1:13" x14ac:dyDescent="0.2">
      <c r="A374" s="85">
        <v>3238</v>
      </c>
      <c r="B374" s="86" t="s">
        <v>77</v>
      </c>
      <c r="C374" s="137">
        <f t="shared" si="113"/>
        <v>0</v>
      </c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</row>
    <row r="375" spans="1:13" x14ac:dyDescent="0.2">
      <c r="A375" s="85">
        <v>3239</v>
      </c>
      <c r="B375" s="86" t="s">
        <v>78</v>
      </c>
      <c r="C375" s="137">
        <f t="shared" si="113"/>
        <v>0</v>
      </c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</row>
    <row r="376" spans="1:13" x14ac:dyDescent="0.2">
      <c r="A376" s="91">
        <v>329</v>
      </c>
      <c r="B376" s="89" t="s">
        <v>99</v>
      </c>
      <c r="C376" s="136">
        <f t="shared" ref="C376:M376" si="114">SUM(C377,C378,C379,C380,)</f>
        <v>0</v>
      </c>
      <c r="D376" s="136">
        <f t="shared" si="114"/>
        <v>0</v>
      </c>
      <c r="E376" s="136">
        <f t="shared" si="114"/>
        <v>0</v>
      </c>
      <c r="F376" s="136">
        <f t="shared" si="114"/>
        <v>0</v>
      </c>
      <c r="G376" s="136">
        <f t="shared" si="114"/>
        <v>0</v>
      </c>
      <c r="H376" s="136">
        <f t="shared" si="114"/>
        <v>0</v>
      </c>
      <c r="I376" s="136">
        <f t="shared" si="114"/>
        <v>0</v>
      </c>
      <c r="J376" s="136">
        <f t="shared" si="114"/>
        <v>0</v>
      </c>
      <c r="K376" s="136">
        <f t="shared" si="114"/>
        <v>0</v>
      </c>
      <c r="L376" s="136">
        <f t="shared" si="114"/>
        <v>0</v>
      </c>
      <c r="M376" s="136">
        <f t="shared" si="114"/>
        <v>0</v>
      </c>
    </row>
    <row r="377" spans="1:13" x14ac:dyDescent="0.2">
      <c r="A377" s="85">
        <v>3293</v>
      </c>
      <c r="B377" s="86" t="s">
        <v>100</v>
      </c>
      <c r="C377" s="137">
        <f>SUM(D377:M377)</f>
        <v>0</v>
      </c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</row>
    <row r="378" spans="1:13" x14ac:dyDescent="0.2">
      <c r="A378" s="85">
        <v>3294</v>
      </c>
      <c r="B378" s="86" t="s">
        <v>101</v>
      </c>
      <c r="C378" s="137">
        <f>SUM(D378:M378)</f>
        <v>0</v>
      </c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</row>
    <row r="379" spans="1:13" x14ac:dyDescent="0.2">
      <c r="A379" s="85">
        <v>3295</v>
      </c>
      <c r="B379" s="86" t="s">
        <v>102</v>
      </c>
      <c r="C379" s="137">
        <f>SUM(D379:M379)</f>
        <v>0</v>
      </c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</row>
    <row r="380" spans="1:13" x14ac:dyDescent="0.2">
      <c r="A380" s="85">
        <v>3299</v>
      </c>
      <c r="B380" s="86" t="s">
        <v>103</v>
      </c>
      <c r="C380" s="137">
        <f>SUM(D380:M380)</f>
        <v>0</v>
      </c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</row>
    <row r="381" spans="1:13" x14ac:dyDescent="0.2">
      <c r="A381" s="91">
        <v>34</v>
      </c>
      <c r="B381" s="89" t="s">
        <v>20</v>
      </c>
      <c r="C381" s="136">
        <f>SUM(C382)</f>
        <v>0</v>
      </c>
      <c r="D381" s="136">
        <f t="shared" ref="D381:M381" si="115">SUM(D382)</f>
        <v>0</v>
      </c>
      <c r="E381" s="136">
        <f t="shared" si="115"/>
        <v>0</v>
      </c>
      <c r="F381" s="136">
        <f t="shared" si="115"/>
        <v>0</v>
      </c>
      <c r="G381" s="136">
        <f t="shared" si="115"/>
        <v>0</v>
      </c>
      <c r="H381" s="136">
        <f t="shared" si="115"/>
        <v>0</v>
      </c>
      <c r="I381" s="136">
        <f t="shared" si="115"/>
        <v>0</v>
      </c>
      <c r="J381" s="136">
        <f t="shared" si="115"/>
        <v>0</v>
      </c>
      <c r="K381" s="136">
        <f t="shared" si="115"/>
        <v>0</v>
      </c>
      <c r="L381" s="136">
        <f t="shared" si="115"/>
        <v>0</v>
      </c>
      <c r="M381" s="136">
        <f t="shared" si="115"/>
        <v>0</v>
      </c>
    </row>
    <row r="382" spans="1:13" x14ac:dyDescent="0.2">
      <c r="A382" s="125">
        <v>343</v>
      </c>
      <c r="B382" s="126" t="s">
        <v>21</v>
      </c>
      <c r="C382" s="139">
        <f>SUM(C383,C384,C385,C386)</f>
        <v>0</v>
      </c>
      <c r="D382" s="139">
        <f t="shared" ref="D382:M382" si="116">SUM(D383,D384,D385,D386)</f>
        <v>0</v>
      </c>
      <c r="E382" s="139">
        <f t="shared" si="116"/>
        <v>0</v>
      </c>
      <c r="F382" s="139">
        <f t="shared" si="116"/>
        <v>0</v>
      </c>
      <c r="G382" s="139">
        <f t="shared" si="116"/>
        <v>0</v>
      </c>
      <c r="H382" s="139">
        <f t="shared" si="116"/>
        <v>0</v>
      </c>
      <c r="I382" s="139">
        <f t="shared" si="116"/>
        <v>0</v>
      </c>
      <c r="J382" s="139">
        <f t="shared" si="116"/>
        <v>0</v>
      </c>
      <c r="K382" s="139">
        <f t="shared" si="116"/>
        <v>0</v>
      </c>
      <c r="L382" s="139">
        <f t="shared" si="116"/>
        <v>0</v>
      </c>
      <c r="M382" s="139">
        <f t="shared" si="116"/>
        <v>0</v>
      </c>
    </row>
    <row r="383" spans="1:13" ht="25.5" x14ac:dyDescent="0.2">
      <c r="A383" s="85">
        <v>3431</v>
      </c>
      <c r="B383" s="86" t="s">
        <v>79</v>
      </c>
      <c r="C383" s="137">
        <f>SUM(D383:M383)</f>
        <v>0</v>
      </c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</row>
    <row r="384" spans="1:13" ht="25.5" x14ac:dyDescent="0.2">
      <c r="A384" s="85">
        <v>3432</v>
      </c>
      <c r="B384" s="86" t="s">
        <v>80</v>
      </c>
      <c r="C384" s="137">
        <f>SUM(D384:M384)</f>
        <v>0</v>
      </c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</row>
    <row r="385" spans="1:13" x14ac:dyDescent="0.2">
      <c r="A385" s="85">
        <v>3433</v>
      </c>
      <c r="B385" s="86" t="s">
        <v>81</v>
      </c>
      <c r="C385" s="137">
        <f>SUM(D385:M385)</f>
        <v>0</v>
      </c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</row>
    <row r="386" spans="1:13" ht="25.5" x14ac:dyDescent="0.2">
      <c r="A386" s="85">
        <v>3434</v>
      </c>
      <c r="B386" s="86" t="s">
        <v>82</v>
      </c>
      <c r="C386" s="137">
        <f>SUM(D386:M386)</f>
        <v>0</v>
      </c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</row>
    <row r="387" spans="1:13" ht="25.5" x14ac:dyDescent="0.2">
      <c r="A387" s="91">
        <v>4</v>
      </c>
      <c r="B387" s="89" t="s">
        <v>22</v>
      </c>
      <c r="C387" s="136">
        <f>SUM(C388)</f>
        <v>0</v>
      </c>
      <c r="D387" s="136">
        <f t="shared" ref="D387:M387" si="117">SUM(D388)</f>
        <v>0</v>
      </c>
      <c r="E387" s="136">
        <f t="shared" si="117"/>
        <v>0</v>
      </c>
      <c r="F387" s="136">
        <f t="shared" si="117"/>
        <v>0</v>
      </c>
      <c r="G387" s="136">
        <f t="shared" si="117"/>
        <v>0</v>
      </c>
      <c r="H387" s="136">
        <f t="shared" si="117"/>
        <v>0</v>
      </c>
      <c r="I387" s="136">
        <f t="shared" si="117"/>
        <v>0</v>
      </c>
      <c r="J387" s="136">
        <f t="shared" si="117"/>
        <v>0</v>
      </c>
      <c r="K387" s="136">
        <f t="shared" si="117"/>
        <v>0</v>
      </c>
      <c r="L387" s="136">
        <f t="shared" si="117"/>
        <v>0</v>
      </c>
      <c r="M387" s="136">
        <f t="shared" si="117"/>
        <v>0</v>
      </c>
    </row>
    <row r="388" spans="1:13" ht="38.25" x14ac:dyDescent="0.2">
      <c r="A388" s="91">
        <v>42</v>
      </c>
      <c r="B388" s="89" t="s">
        <v>40</v>
      </c>
      <c r="C388" s="139">
        <f t="shared" ref="C388:M388" si="118">SUM(C389,C394,C397)</f>
        <v>0</v>
      </c>
      <c r="D388" s="139">
        <f t="shared" si="118"/>
        <v>0</v>
      </c>
      <c r="E388" s="139">
        <f t="shared" si="118"/>
        <v>0</v>
      </c>
      <c r="F388" s="139">
        <f t="shared" si="118"/>
        <v>0</v>
      </c>
      <c r="G388" s="139">
        <f t="shared" si="118"/>
        <v>0</v>
      </c>
      <c r="H388" s="139">
        <f t="shared" si="118"/>
        <v>0</v>
      </c>
      <c r="I388" s="139">
        <f t="shared" si="118"/>
        <v>0</v>
      </c>
      <c r="J388" s="139">
        <f t="shared" si="118"/>
        <v>0</v>
      </c>
      <c r="K388" s="139">
        <f t="shared" si="118"/>
        <v>0</v>
      </c>
      <c r="L388" s="139">
        <f t="shared" si="118"/>
        <v>0</v>
      </c>
      <c r="M388" s="139">
        <f t="shared" si="118"/>
        <v>0</v>
      </c>
    </row>
    <row r="389" spans="1:13" x14ac:dyDescent="0.2">
      <c r="A389" s="125">
        <v>421</v>
      </c>
      <c r="B389" s="126" t="s">
        <v>34</v>
      </c>
      <c r="C389" s="139">
        <f>SUM(C390:C393)</f>
        <v>0</v>
      </c>
      <c r="D389" s="139">
        <f t="shared" ref="D389:M389" si="119">SUM(D390:D393)</f>
        <v>0</v>
      </c>
      <c r="E389" s="139">
        <f t="shared" si="119"/>
        <v>0</v>
      </c>
      <c r="F389" s="139">
        <f t="shared" si="119"/>
        <v>0</v>
      </c>
      <c r="G389" s="139">
        <f t="shared" si="119"/>
        <v>0</v>
      </c>
      <c r="H389" s="139">
        <f t="shared" si="119"/>
        <v>0</v>
      </c>
      <c r="I389" s="139">
        <f t="shared" si="119"/>
        <v>0</v>
      </c>
      <c r="J389" s="139">
        <f t="shared" si="119"/>
        <v>0</v>
      </c>
      <c r="K389" s="139">
        <f t="shared" si="119"/>
        <v>0</v>
      </c>
      <c r="L389" s="139">
        <f t="shared" si="119"/>
        <v>0</v>
      </c>
      <c r="M389" s="139">
        <f t="shared" si="119"/>
        <v>0</v>
      </c>
    </row>
    <row r="390" spans="1:13" x14ac:dyDescent="0.2">
      <c r="A390" s="85">
        <v>4211</v>
      </c>
      <c r="B390" s="86" t="s">
        <v>83</v>
      </c>
      <c r="C390" s="137">
        <f>SUM(D390:M390)</f>
        <v>0</v>
      </c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</row>
    <row r="391" spans="1:13" x14ac:dyDescent="0.2">
      <c r="A391" s="85">
        <v>4212</v>
      </c>
      <c r="B391" s="86" t="s">
        <v>84</v>
      </c>
      <c r="C391" s="137">
        <f>SUM(D391:M391)</f>
        <v>0</v>
      </c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</row>
    <row r="392" spans="1:13" ht="25.5" x14ac:dyDescent="0.2">
      <c r="A392" s="85">
        <v>4213</v>
      </c>
      <c r="B392" s="86" t="s">
        <v>85</v>
      </c>
      <c r="C392" s="137">
        <f>SUM(D392:M392)</f>
        <v>0</v>
      </c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</row>
    <row r="393" spans="1:13" x14ac:dyDescent="0.2">
      <c r="A393" s="85">
        <v>4214</v>
      </c>
      <c r="B393" s="86" t="s">
        <v>86</v>
      </c>
      <c r="C393" s="137">
        <f>SUM(D393:M393)</f>
        <v>0</v>
      </c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</row>
    <row r="394" spans="1:13" x14ac:dyDescent="0.2">
      <c r="A394" s="91">
        <v>422</v>
      </c>
      <c r="B394" s="89" t="s">
        <v>104</v>
      </c>
      <c r="C394" s="139">
        <f t="shared" ref="C394:M394" si="120">SUM(C395:C396)</f>
        <v>0</v>
      </c>
      <c r="D394" s="139">
        <f t="shared" si="120"/>
        <v>0</v>
      </c>
      <c r="E394" s="139">
        <f t="shared" si="120"/>
        <v>0</v>
      </c>
      <c r="F394" s="139">
        <f t="shared" si="120"/>
        <v>0</v>
      </c>
      <c r="G394" s="139">
        <f t="shared" si="120"/>
        <v>0</v>
      </c>
      <c r="H394" s="139">
        <f t="shared" si="120"/>
        <v>0</v>
      </c>
      <c r="I394" s="139">
        <f t="shared" si="120"/>
        <v>0</v>
      </c>
      <c r="J394" s="139">
        <f t="shared" si="120"/>
        <v>0</v>
      </c>
      <c r="K394" s="139">
        <f t="shared" si="120"/>
        <v>0</v>
      </c>
      <c r="L394" s="139">
        <f t="shared" si="120"/>
        <v>0</v>
      </c>
      <c r="M394" s="139">
        <f t="shared" si="120"/>
        <v>0</v>
      </c>
    </row>
    <row r="395" spans="1:13" x14ac:dyDescent="0.2">
      <c r="A395" s="140">
        <v>4221</v>
      </c>
      <c r="B395" s="86" t="s">
        <v>105</v>
      </c>
      <c r="C395" s="137">
        <f>SUM(D395:M395)</f>
        <v>0</v>
      </c>
      <c r="D395" s="136"/>
      <c r="E395" s="136"/>
      <c r="F395" s="136"/>
      <c r="G395" s="136"/>
      <c r="H395" s="136"/>
      <c r="I395" s="136"/>
      <c r="J395" s="136"/>
      <c r="K395" s="136"/>
      <c r="L395" s="136"/>
      <c r="M395" s="136"/>
    </row>
    <row r="396" spans="1:13" x14ac:dyDescent="0.2">
      <c r="A396" s="85">
        <v>4226</v>
      </c>
      <c r="B396" s="86" t="s">
        <v>106</v>
      </c>
      <c r="C396" s="137">
        <f>SUM(D396:M396)</f>
        <v>0</v>
      </c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</row>
    <row r="397" spans="1:13" ht="25.5" x14ac:dyDescent="0.2">
      <c r="A397" s="91">
        <v>424</v>
      </c>
      <c r="B397" s="89" t="s">
        <v>107</v>
      </c>
      <c r="C397" s="136">
        <f t="shared" ref="C397:M397" si="121">C398</f>
        <v>0</v>
      </c>
      <c r="D397" s="136">
        <f t="shared" si="121"/>
        <v>0</v>
      </c>
      <c r="E397" s="136">
        <f t="shared" si="121"/>
        <v>0</v>
      </c>
      <c r="F397" s="136">
        <f t="shared" si="121"/>
        <v>0</v>
      </c>
      <c r="G397" s="136">
        <f t="shared" si="121"/>
        <v>0</v>
      </c>
      <c r="H397" s="136">
        <f t="shared" si="121"/>
        <v>0</v>
      </c>
      <c r="I397" s="136">
        <f t="shared" si="121"/>
        <v>0</v>
      </c>
      <c r="J397" s="136">
        <f t="shared" si="121"/>
        <v>0</v>
      </c>
      <c r="K397" s="136">
        <f t="shared" si="121"/>
        <v>0</v>
      </c>
      <c r="L397" s="136">
        <f t="shared" si="121"/>
        <v>0</v>
      </c>
      <c r="M397" s="136">
        <f t="shared" si="121"/>
        <v>0</v>
      </c>
    </row>
    <row r="398" spans="1:13" x14ac:dyDescent="0.2">
      <c r="A398" s="129">
        <v>4241</v>
      </c>
      <c r="B398" s="89" t="s">
        <v>108</v>
      </c>
      <c r="C398" s="137">
        <f>SUM(D398:M398)</f>
        <v>0</v>
      </c>
      <c r="D398" s="136"/>
      <c r="E398" s="136"/>
      <c r="F398" s="136"/>
      <c r="G398" s="136"/>
      <c r="H398" s="136"/>
      <c r="I398" s="136"/>
      <c r="J398" s="136"/>
      <c r="K398" s="136"/>
      <c r="L398" s="136"/>
      <c r="M398" s="136"/>
    </row>
    <row r="399" spans="1:13" x14ac:dyDescent="0.2">
      <c r="A399" s="129"/>
      <c r="B399" s="145" t="s">
        <v>109</v>
      </c>
      <c r="C399" s="146">
        <f>SUM(C340,C387)</f>
        <v>9600</v>
      </c>
      <c r="D399" s="146">
        <f t="shared" ref="D399:M399" si="122">SUM(D340,D387)</f>
        <v>9600</v>
      </c>
      <c r="E399" s="146">
        <f t="shared" si="122"/>
        <v>0</v>
      </c>
      <c r="F399" s="146">
        <f t="shared" si="122"/>
        <v>0</v>
      </c>
      <c r="G399" s="146">
        <f t="shared" si="122"/>
        <v>0</v>
      </c>
      <c r="H399" s="146">
        <f t="shared" si="122"/>
        <v>0</v>
      </c>
      <c r="I399" s="146">
        <f t="shared" si="122"/>
        <v>0</v>
      </c>
      <c r="J399" s="146">
        <f t="shared" si="122"/>
        <v>0</v>
      </c>
      <c r="K399" s="146">
        <f t="shared" si="122"/>
        <v>0</v>
      </c>
      <c r="L399" s="146">
        <f t="shared" si="122"/>
        <v>0</v>
      </c>
      <c r="M399" s="146">
        <f t="shared" si="122"/>
        <v>0</v>
      </c>
    </row>
    <row r="400" spans="1:13" ht="101.25" customHeight="1" x14ac:dyDescent="0.2">
      <c r="A400" s="4" t="s">
        <v>10</v>
      </c>
      <c r="B400" s="79" t="s">
        <v>11</v>
      </c>
      <c r="C400" s="4" t="s">
        <v>116</v>
      </c>
      <c r="D400" s="4" t="s">
        <v>41</v>
      </c>
      <c r="E400" s="4" t="s">
        <v>42</v>
      </c>
      <c r="F400" s="4" t="s">
        <v>43</v>
      </c>
      <c r="G400" s="4" t="s">
        <v>44</v>
      </c>
      <c r="H400" s="4" t="s">
        <v>45</v>
      </c>
      <c r="I400" s="4" t="s">
        <v>46</v>
      </c>
      <c r="J400" s="4" t="s">
        <v>94</v>
      </c>
      <c r="K400" s="4" t="s">
        <v>47</v>
      </c>
      <c r="L400" s="4" t="s">
        <v>48</v>
      </c>
      <c r="M400" s="4" t="s">
        <v>49</v>
      </c>
    </row>
    <row r="401" spans="1:13" x14ac:dyDescent="0.2">
      <c r="A401" s="4" t="s">
        <v>10</v>
      </c>
      <c r="B401" s="86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</row>
    <row r="402" spans="1:13" x14ac:dyDescent="0.2">
      <c r="A402" s="81"/>
      <c r="B402" s="89" t="s">
        <v>37</v>
      </c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</row>
    <row r="403" spans="1:13" x14ac:dyDescent="0.2">
      <c r="A403" s="148"/>
      <c r="B403" s="142" t="s">
        <v>38</v>
      </c>
      <c r="C403" s="143" t="s">
        <v>96</v>
      </c>
      <c r="D403" s="143"/>
      <c r="E403" s="144"/>
      <c r="F403" s="144"/>
      <c r="G403" s="144"/>
      <c r="H403" s="144"/>
      <c r="I403" s="144"/>
      <c r="J403" s="144"/>
      <c r="K403" s="144"/>
      <c r="L403" s="144"/>
      <c r="M403" s="144"/>
    </row>
    <row r="404" spans="1:13" x14ac:dyDescent="0.2">
      <c r="A404" s="128">
        <v>3</v>
      </c>
      <c r="B404" s="89" t="s">
        <v>113</v>
      </c>
      <c r="C404" s="156">
        <f>SUM(C405:C407)</f>
        <v>262500</v>
      </c>
      <c r="D404" s="139">
        <f t="shared" ref="D404:M404" si="123">SUM(D405:D407)</f>
        <v>0</v>
      </c>
      <c r="E404" s="139">
        <f t="shared" si="123"/>
        <v>0</v>
      </c>
      <c r="F404" s="139">
        <f t="shared" si="123"/>
        <v>0</v>
      </c>
      <c r="G404" s="139">
        <f t="shared" si="123"/>
        <v>262500</v>
      </c>
      <c r="H404" s="139">
        <f t="shared" si="123"/>
        <v>0</v>
      </c>
      <c r="I404" s="139">
        <f t="shared" si="123"/>
        <v>0</v>
      </c>
      <c r="J404" s="139">
        <f t="shared" si="123"/>
        <v>0</v>
      </c>
      <c r="K404" s="139">
        <f t="shared" si="123"/>
        <v>0</v>
      </c>
      <c r="L404" s="139">
        <f t="shared" si="123"/>
        <v>0</v>
      </c>
      <c r="M404" s="139">
        <f t="shared" si="123"/>
        <v>0</v>
      </c>
    </row>
    <row r="405" spans="1:13" x14ac:dyDescent="0.2">
      <c r="A405" s="128">
        <v>31</v>
      </c>
      <c r="B405" s="89" t="s">
        <v>12</v>
      </c>
      <c r="C405" s="137">
        <f>SUM(D405:M405)</f>
        <v>0</v>
      </c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</row>
    <row r="406" spans="1:13" x14ac:dyDescent="0.2">
      <c r="A406" s="128">
        <v>32</v>
      </c>
      <c r="B406" s="89" t="s">
        <v>16</v>
      </c>
      <c r="C406" s="137">
        <v>262500</v>
      </c>
      <c r="D406" s="137"/>
      <c r="E406" s="137"/>
      <c r="F406" s="137"/>
      <c r="G406" s="137">
        <v>262500</v>
      </c>
      <c r="H406" s="137"/>
      <c r="I406" s="137"/>
      <c r="J406" s="137"/>
      <c r="K406" s="137"/>
      <c r="L406" s="137"/>
      <c r="M406" s="137"/>
    </row>
    <row r="407" spans="1:13" x14ac:dyDescent="0.2">
      <c r="A407" s="91">
        <v>34</v>
      </c>
      <c r="B407" s="89" t="s">
        <v>20</v>
      </c>
      <c r="C407" s="137">
        <f>SUM(D407:M407)</f>
        <v>0</v>
      </c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</row>
    <row r="408" spans="1:13" ht="25.5" x14ac:dyDescent="0.2">
      <c r="A408" s="91">
        <v>4</v>
      </c>
      <c r="B408" s="89" t="s">
        <v>28</v>
      </c>
      <c r="C408" s="139">
        <f t="shared" ref="C408:M408" si="124">SUM(C409)</f>
        <v>0</v>
      </c>
      <c r="D408" s="139">
        <f t="shared" si="124"/>
        <v>0</v>
      </c>
      <c r="E408" s="139">
        <f t="shared" si="124"/>
        <v>0</v>
      </c>
      <c r="F408" s="139">
        <f t="shared" si="124"/>
        <v>0</v>
      </c>
      <c r="G408" s="139">
        <f t="shared" si="124"/>
        <v>0</v>
      </c>
      <c r="H408" s="139">
        <f t="shared" si="124"/>
        <v>0</v>
      </c>
      <c r="I408" s="139">
        <f t="shared" si="124"/>
        <v>0</v>
      </c>
      <c r="J408" s="139">
        <f t="shared" si="124"/>
        <v>0</v>
      </c>
      <c r="K408" s="139">
        <f t="shared" si="124"/>
        <v>0</v>
      </c>
      <c r="L408" s="139">
        <f t="shared" si="124"/>
        <v>0</v>
      </c>
      <c r="M408" s="139">
        <f t="shared" si="124"/>
        <v>0</v>
      </c>
    </row>
    <row r="409" spans="1:13" ht="38.25" x14ac:dyDescent="0.2">
      <c r="A409" s="91">
        <v>42</v>
      </c>
      <c r="B409" s="89" t="s">
        <v>40</v>
      </c>
      <c r="C409" s="137">
        <f>SUM(D409:M409)</f>
        <v>0</v>
      </c>
      <c r="D409" s="139"/>
      <c r="E409" s="139"/>
      <c r="F409" s="139"/>
      <c r="G409" s="139"/>
      <c r="H409" s="139"/>
      <c r="I409" s="139"/>
      <c r="J409" s="139"/>
      <c r="K409" s="139"/>
      <c r="L409" s="139"/>
      <c r="M409" s="139"/>
    </row>
    <row r="410" spans="1:13" x14ac:dyDescent="0.2">
      <c r="A410" s="91"/>
      <c r="B410" s="89" t="s">
        <v>109</v>
      </c>
      <c r="C410" s="139">
        <f>C404+C408</f>
        <v>262500</v>
      </c>
      <c r="D410" s="139">
        <f t="shared" ref="D410:M410" si="125">D404+D408</f>
        <v>0</v>
      </c>
      <c r="E410" s="139">
        <f t="shared" si="125"/>
        <v>0</v>
      </c>
      <c r="F410" s="139">
        <f t="shared" si="125"/>
        <v>0</v>
      </c>
      <c r="G410" s="139">
        <f t="shared" si="125"/>
        <v>262500</v>
      </c>
      <c r="H410" s="139">
        <f t="shared" si="125"/>
        <v>0</v>
      </c>
      <c r="I410" s="139">
        <f t="shared" si="125"/>
        <v>0</v>
      </c>
      <c r="J410" s="139">
        <f t="shared" si="125"/>
        <v>0</v>
      </c>
      <c r="K410" s="139">
        <f t="shared" si="125"/>
        <v>0</v>
      </c>
      <c r="L410" s="139">
        <f t="shared" si="125"/>
        <v>0</v>
      </c>
      <c r="M410" s="139">
        <f t="shared" si="125"/>
        <v>0</v>
      </c>
    </row>
    <row r="411" spans="1:13" x14ac:dyDescent="0.2">
      <c r="A411" s="149"/>
      <c r="B411" s="142" t="s">
        <v>39</v>
      </c>
      <c r="C411" s="143" t="s">
        <v>97</v>
      </c>
      <c r="D411" s="143"/>
      <c r="E411" s="143"/>
      <c r="F411" s="143"/>
      <c r="G411" s="143"/>
      <c r="H411" s="143"/>
      <c r="I411" s="143"/>
      <c r="J411" s="143"/>
      <c r="K411" s="143"/>
      <c r="L411" s="143"/>
      <c r="M411" s="143"/>
    </row>
    <row r="412" spans="1:13" x14ac:dyDescent="0.2">
      <c r="A412" s="128">
        <v>3</v>
      </c>
      <c r="B412" s="89" t="s">
        <v>113</v>
      </c>
      <c r="C412" s="158">
        <v>3411500</v>
      </c>
      <c r="D412" s="139">
        <f t="shared" ref="D412:M412" si="126">SUM(D413:D415)</f>
        <v>0</v>
      </c>
      <c r="E412" s="139">
        <f t="shared" si="126"/>
        <v>0</v>
      </c>
      <c r="F412" s="139">
        <f t="shared" si="126"/>
        <v>0</v>
      </c>
      <c r="G412" s="139">
        <f t="shared" si="126"/>
        <v>0</v>
      </c>
      <c r="H412" s="139">
        <f t="shared" si="126"/>
        <v>0</v>
      </c>
      <c r="I412" s="139">
        <v>3411500</v>
      </c>
      <c r="J412" s="139">
        <f t="shared" si="126"/>
        <v>0</v>
      </c>
      <c r="K412" s="139">
        <f t="shared" si="126"/>
        <v>0</v>
      </c>
      <c r="L412" s="139">
        <f t="shared" si="126"/>
        <v>0</v>
      </c>
      <c r="M412" s="139">
        <f t="shared" si="126"/>
        <v>0</v>
      </c>
    </row>
    <row r="413" spans="1:13" x14ac:dyDescent="0.2">
      <c r="A413" s="128">
        <v>31</v>
      </c>
      <c r="B413" s="89" t="s">
        <v>12</v>
      </c>
      <c r="C413" s="137">
        <v>3293900</v>
      </c>
      <c r="D413" s="137"/>
      <c r="E413" s="137"/>
      <c r="F413" s="137"/>
      <c r="G413" s="137"/>
      <c r="H413" s="137"/>
      <c r="I413" s="137">
        <v>3293900</v>
      </c>
      <c r="J413" s="137"/>
      <c r="K413" s="137"/>
      <c r="L413" s="137"/>
      <c r="M413" s="137"/>
    </row>
    <row r="414" spans="1:13" x14ac:dyDescent="0.2">
      <c r="A414" s="128">
        <v>32</v>
      </c>
      <c r="B414" s="89" t="s">
        <v>16</v>
      </c>
      <c r="C414" s="137">
        <v>117600</v>
      </c>
      <c r="D414" s="137"/>
      <c r="E414" s="137"/>
      <c r="F414" s="137"/>
      <c r="G414" s="137"/>
      <c r="H414" s="137"/>
      <c r="I414" s="137">
        <v>117600</v>
      </c>
      <c r="J414" s="137"/>
      <c r="K414" s="137"/>
      <c r="L414" s="137"/>
      <c r="M414" s="137"/>
    </row>
    <row r="415" spans="1:13" x14ac:dyDescent="0.2">
      <c r="A415" s="91">
        <v>34</v>
      </c>
      <c r="B415" s="89" t="s">
        <v>20</v>
      </c>
      <c r="C415" s="137">
        <f>SUM(D415:M415)</f>
        <v>0</v>
      </c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</row>
    <row r="416" spans="1:13" ht="25.5" x14ac:dyDescent="0.2">
      <c r="A416" s="91">
        <v>4</v>
      </c>
      <c r="B416" s="89" t="s">
        <v>28</v>
      </c>
      <c r="C416" s="139">
        <f t="shared" ref="C416:M416" si="127">SUM(C417)</f>
        <v>0</v>
      </c>
      <c r="D416" s="139">
        <f t="shared" si="127"/>
        <v>0</v>
      </c>
      <c r="E416" s="139">
        <f t="shared" si="127"/>
        <v>0</v>
      </c>
      <c r="F416" s="139">
        <f t="shared" si="127"/>
        <v>0</v>
      </c>
      <c r="G416" s="139">
        <f t="shared" si="127"/>
        <v>0</v>
      </c>
      <c r="H416" s="139">
        <f t="shared" si="127"/>
        <v>0</v>
      </c>
      <c r="I416" s="139">
        <f t="shared" si="127"/>
        <v>0</v>
      </c>
      <c r="J416" s="139">
        <f t="shared" si="127"/>
        <v>0</v>
      </c>
      <c r="K416" s="139">
        <f t="shared" si="127"/>
        <v>0</v>
      </c>
      <c r="L416" s="139">
        <f t="shared" si="127"/>
        <v>0</v>
      </c>
      <c r="M416" s="139">
        <f t="shared" si="127"/>
        <v>0</v>
      </c>
    </row>
    <row r="417" spans="1:13" ht="38.25" x14ac:dyDescent="0.2">
      <c r="A417" s="91">
        <v>42</v>
      </c>
      <c r="B417" s="89" t="s">
        <v>40</v>
      </c>
      <c r="C417" s="137">
        <f>SUM(D417:M417)</f>
        <v>0</v>
      </c>
      <c r="D417" s="139"/>
      <c r="E417" s="139"/>
      <c r="F417" s="139"/>
      <c r="G417" s="139"/>
      <c r="H417" s="139"/>
      <c r="I417" s="139"/>
      <c r="J417" s="139"/>
      <c r="K417" s="139"/>
      <c r="L417" s="139"/>
      <c r="M417" s="139"/>
    </row>
    <row r="418" spans="1:13" x14ac:dyDescent="0.2">
      <c r="A418" s="91"/>
      <c r="B418" s="89" t="s">
        <v>109</v>
      </c>
      <c r="C418" s="139">
        <f>C412+C416</f>
        <v>3411500</v>
      </c>
      <c r="D418" s="139">
        <f t="shared" ref="D418:M418" si="128">D412+D416</f>
        <v>0</v>
      </c>
      <c r="E418" s="139">
        <f t="shared" si="128"/>
        <v>0</v>
      </c>
      <c r="F418" s="139">
        <f t="shared" si="128"/>
        <v>0</v>
      </c>
      <c r="G418" s="139">
        <f t="shared" si="128"/>
        <v>0</v>
      </c>
      <c r="H418" s="139">
        <f t="shared" si="128"/>
        <v>0</v>
      </c>
      <c r="I418" s="139">
        <f t="shared" si="128"/>
        <v>3411500</v>
      </c>
      <c r="J418" s="139">
        <f t="shared" si="128"/>
        <v>0</v>
      </c>
      <c r="K418" s="139">
        <f t="shared" si="128"/>
        <v>0</v>
      </c>
      <c r="L418" s="139">
        <f t="shared" si="128"/>
        <v>0</v>
      </c>
      <c r="M418" s="139">
        <f t="shared" si="128"/>
        <v>0</v>
      </c>
    </row>
    <row r="419" spans="1:13" x14ac:dyDescent="0.2">
      <c r="A419" s="149"/>
      <c r="B419" s="142" t="s">
        <v>39</v>
      </c>
      <c r="C419" s="143" t="s">
        <v>98</v>
      </c>
      <c r="D419" s="143"/>
      <c r="E419" s="143"/>
      <c r="F419" s="143"/>
      <c r="G419" s="143"/>
      <c r="H419" s="143"/>
      <c r="I419" s="143"/>
      <c r="J419" s="143"/>
      <c r="K419" s="143"/>
      <c r="L419" s="143"/>
      <c r="M419" s="143"/>
    </row>
    <row r="420" spans="1:13" x14ac:dyDescent="0.2">
      <c r="A420" s="128">
        <v>3</v>
      </c>
      <c r="B420" s="89" t="s">
        <v>113</v>
      </c>
      <c r="C420" s="157">
        <f>SUM(C421:C423)</f>
        <v>219200</v>
      </c>
      <c r="D420" s="139">
        <f t="shared" ref="D420:M420" si="129">SUM(D421:D423)</f>
        <v>0</v>
      </c>
      <c r="E420" s="139">
        <f t="shared" si="129"/>
        <v>9300</v>
      </c>
      <c r="F420" s="139">
        <f t="shared" si="129"/>
        <v>209900</v>
      </c>
      <c r="G420" s="139">
        <f t="shared" si="129"/>
        <v>0</v>
      </c>
      <c r="H420" s="139">
        <f t="shared" si="129"/>
        <v>0</v>
      </c>
      <c r="I420" s="139">
        <f t="shared" si="129"/>
        <v>0</v>
      </c>
      <c r="J420" s="139">
        <f t="shared" si="129"/>
        <v>0</v>
      </c>
      <c r="K420" s="139">
        <f t="shared" si="129"/>
        <v>0</v>
      </c>
      <c r="L420" s="139">
        <f t="shared" si="129"/>
        <v>0</v>
      </c>
      <c r="M420" s="139">
        <f t="shared" si="129"/>
        <v>0</v>
      </c>
    </row>
    <row r="421" spans="1:13" x14ac:dyDescent="0.2">
      <c r="A421" s="128">
        <v>31</v>
      </c>
      <c r="B421" s="89" t="s">
        <v>12</v>
      </c>
      <c r="C421" s="137">
        <f>SUM(D421:M421)</f>
        <v>0</v>
      </c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</row>
    <row r="422" spans="1:13" x14ac:dyDescent="0.2">
      <c r="A422" s="128">
        <v>32</v>
      </c>
      <c r="B422" s="89" t="s">
        <v>16</v>
      </c>
      <c r="C422" s="137">
        <v>218900</v>
      </c>
      <c r="D422" s="137"/>
      <c r="E422" s="137">
        <v>9000</v>
      </c>
      <c r="F422" s="137">
        <v>209900</v>
      </c>
      <c r="G422" s="137"/>
      <c r="H422" s="137"/>
      <c r="I422" s="137"/>
      <c r="J422" s="137"/>
      <c r="K422" s="137"/>
      <c r="L422" s="137"/>
      <c r="M422" s="137"/>
    </row>
    <row r="423" spans="1:13" x14ac:dyDescent="0.2">
      <c r="A423" s="91">
        <v>34</v>
      </c>
      <c r="B423" s="89" t="s">
        <v>20</v>
      </c>
      <c r="C423" s="137">
        <f>SUM(D423:M423)</f>
        <v>300</v>
      </c>
      <c r="D423" s="137"/>
      <c r="E423" s="137">
        <v>300</v>
      </c>
      <c r="F423" s="137"/>
      <c r="G423" s="137"/>
      <c r="H423" s="137"/>
      <c r="I423" s="137"/>
      <c r="J423" s="137"/>
      <c r="K423" s="137"/>
      <c r="L423" s="137"/>
      <c r="M423" s="137"/>
    </row>
    <row r="424" spans="1:13" ht="25.5" x14ac:dyDescent="0.2">
      <c r="A424" s="91">
        <v>4</v>
      </c>
      <c r="B424" s="89" t="s">
        <v>28</v>
      </c>
      <c r="C424" s="139">
        <v>19000</v>
      </c>
      <c r="D424" s="139">
        <f t="shared" ref="D424:M424" si="130">SUM(D425)</f>
        <v>0</v>
      </c>
      <c r="E424" s="139"/>
      <c r="F424" s="139">
        <f t="shared" si="130"/>
        <v>4000</v>
      </c>
      <c r="G424" s="139">
        <f t="shared" si="130"/>
        <v>0</v>
      </c>
      <c r="H424" s="139">
        <f t="shared" si="130"/>
        <v>0</v>
      </c>
      <c r="I424" s="139">
        <f t="shared" si="130"/>
        <v>0</v>
      </c>
      <c r="J424" s="139">
        <f t="shared" si="130"/>
        <v>0</v>
      </c>
      <c r="K424" s="157">
        <v>15000</v>
      </c>
      <c r="L424" s="139">
        <f t="shared" si="130"/>
        <v>0</v>
      </c>
      <c r="M424" s="139">
        <f t="shared" si="130"/>
        <v>0</v>
      </c>
    </row>
    <row r="425" spans="1:13" ht="38.25" x14ac:dyDescent="0.2">
      <c r="A425" s="91">
        <v>42</v>
      </c>
      <c r="B425" s="89" t="s">
        <v>40</v>
      </c>
      <c r="C425" s="137">
        <v>19000</v>
      </c>
      <c r="D425" s="139"/>
      <c r="E425" s="139"/>
      <c r="F425" s="139">
        <v>4000</v>
      </c>
      <c r="G425" s="139"/>
      <c r="H425" s="139"/>
      <c r="I425" s="139"/>
      <c r="J425" s="139"/>
      <c r="K425" s="147"/>
      <c r="L425" s="139"/>
      <c r="M425" s="139"/>
    </row>
    <row r="426" spans="1:13" x14ac:dyDescent="0.2">
      <c r="A426" s="91"/>
      <c r="B426" s="89" t="s">
        <v>109</v>
      </c>
      <c r="C426" s="139">
        <f>C420+C424</f>
        <v>238200</v>
      </c>
      <c r="D426" s="139">
        <f t="shared" ref="D426:M426" si="131">D420+D424</f>
        <v>0</v>
      </c>
      <c r="E426" s="139">
        <f t="shared" si="131"/>
        <v>9300</v>
      </c>
      <c r="F426" s="139">
        <f t="shared" si="131"/>
        <v>213900</v>
      </c>
      <c r="G426" s="139">
        <f t="shared" si="131"/>
        <v>0</v>
      </c>
      <c r="H426" s="139">
        <f t="shared" si="131"/>
        <v>0</v>
      </c>
      <c r="I426" s="139">
        <f t="shared" si="131"/>
        <v>0</v>
      </c>
      <c r="J426" s="139">
        <f t="shared" si="131"/>
        <v>0</v>
      </c>
      <c r="K426" s="157">
        <f t="shared" si="131"/>
        <v>15000</v>
      </c>
      <c r="L426" s="139">
        <f t="shared" si="131"/>
        <v>0</v>
      </c>
      <c r="M426" s="139">
        <f t="shared" si="131"/>
        <v>0</v>
      </c>
    </row>
    <row r="427" spans="1:13" x14ac:dyDescent="0.2">
      <c r="A427" s="149"/>
      <c r="B427" s="142" t="s">
        <v>39</v>
      </c>
      <c r="C427" s="143" t="s">
        <v>110</v>
      </c>
      <c r="D427" s="143"/>
      <c r="E427" s="143"/>
      <c r="F427" s="144"/>
      <c r="G427" s="144"/>
      <c r="H427" s="144"/>
      <c r="I427" s="144"/>
      <c r="J427" s="144"/>
      <c r="K427" s="144"/>
      <c r="L427" s="144"/>
      <c r="M427" s="144"/>
    </row>
    <row r="428" spans="1:13" x14ac:dyDescent="0.2">
      <c r="A428" s="128">
        <v>3</v>
      </c>
      <c r="B428" s="89" t="s">
        <v>113</v>
      </c>
      <c r="C428" s="139">
        <v>0</v>
      </c>
      <c r="D428" s="139">
        <f t="shared" ref="D428:M428" si="132">SUM(D429:D431)</f>
        <v>0</v>
      </c>
      <c r="E428" s="139">
        <f t="shared" si="132"/>
        <v>0</v>
      </c>
      <c r="F428" s="139">
        <f t="shared" si="132"/>
        <v>0</v>
      </c>
      <c r="G428" s="139">
        <f t="shared" si="132"/>
        <v>0</v>
      </c>
      <c r="H428" s="139">
        <f t="shared" si="132"/>
        <v>0</v>
      </c>
      <c r="I428" s="139">
        <f t="shared" si="132"/>
        <v>0</v>
      </c>
      <c r="J428" s="139">
        <f t="shared" si="132"/>
        <v>0</v>
      </c>
      <c r="K428" s="139">
        <f t="shared" si="132"/>
        <v>0</v>
      </c>
      <c r="L428" s="139">
        <f t="shared" si="132"/>
        <v>0</v>
      </c>
      <c r="M428" s="139">
        <f t="shared" si="132"/>
        <v>0</v>
      </c>
    </row>
    <row r="429" spans="1:13" x14ac:dyDescent="0.2">
      <c r="A429" s="128">
        <v>31</v>
      </c>
      <c r="B429" s="89" t="s">
        <v>12</v>
      </c>
      <c r="C429" s="137">
        <v>0</v>
      </c>
      <c r="D429" s="137"/>
      <c r="E429" s="137"/>
      <c r="F429" s="137"/>
      <c r="G429" s="137"/>
      <c r="H429" s="137"/>
      <c r="I429" s="137"/>
      <c r="J429" s="137">
        <v>0</v>
      </c>
      <c r="K429" s="137"/>
      <c r="L429" s="137"/>
      <c r="M429" s="137"/>
    </row>
    <row r="430" spans="1:13" x14ac:dyDescent="0.2">
      <c r="A430" s="128">
        <v>32</v>
      </c>
      <c r="B430" s="89" t="s">
        <v>16</v>
      </c>
      <c r="C430" s="137">
        <f>SUM(D430:M430)</f>
        <v>0</v>
      </c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</row>
    <row r="431" spans="1:13" x14ac:dyDescent="0.2">
      <c r="A431" s="91">
        <v>34</v>
      </c>
      <c r="B431" s="89" t="s">
        <v>20</v>
      </c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</row>
    <row r="432" spans="1:13" ht="25.5" x14ac:dyDescent="0.2">
      <c r="A432" s="91">
        <v>4</v>
      </c>
      <c r="B432" s="89" t="s">
        <v>28</v>
      </c>
      <c r="C432" s="139">
        <f t="shared" ref="C432:M432" si="133">SUM(C433)</f>
        <v>0</v>
      </c>
      <c r="D432" s="139">
        <f t="shared" si="133"/>
        <v>0</v>
      </c>
      <c r="E432" s="139">
        <f t="shared" si="133"/>
        <v>0</v>
      </c>
      <c r="F432" s="139">
        <f t="shared" si="133"/>
        <v>0</v>
      </c>
      <c r="G432" s="139">
        <f t="shared" si="133"/>
        <v>0</v>
      </c>
      <c r="H432" s="139">
        <f t="shared" si="133"/>
        <v>0</v>
      </c>
      <c r="I432" s="139">
        <f t="shared" si="133"/>
        <v>0</v>
      </c>
      <c r="J432" s="139"/>
      <c r="K432" s="139">
        <f t="shared" si="133"/>
        <v>0</v>
      </c>
      <c r="L432" s="139">
        <f t="shared" si="133"/>
        <v>0</v>
      </c>
      <c r="M432" s="139">
        <f t="shared" si="133"/>
        <v>0</v>
      </c>
    </row>
    <row r="433" spans="1:13" ht="24" customHeight="1" x14ac:dyDescent="0.2">
      <c r="A433" s="91">
        <v>42</v>
      </c>
      <c r="B433" s="89" t="s">
        <v>40</v>
      </c>
      <c r="C433" s="137">
        <f>SUM(D433:M433)</f>
        <v>0</v>
      </c>
      <c r="D433" s="139"/>
      <c r="E433" s="139"/>
      <c r="F433" s="139"/>
      <c r="G433" s="139"/>
      <c r="H433" s="139"/>
      <c r="I433" s="139"/>
      <c r="J433" s="139"/>
      <c r="K433" s="139"/>
      <c r="L433" s="139"/>
      <c r="M433" s="139"/>
    </row>
    <row r="434" spans="1:13" x14ac:dyDescent="0.2">
      <c r="A434" s="91"/>
      <c r="B434" s="89" t="s">
        <v>109</v>
      </c>
      <c r="C434" s="139">
        <f>C428+C432</f>
        <v>0</v>
      </c>
      <c r="D434" s="139">
        <f t="shared" ref="D434:M434" si="134">D428+D432</f>
        <v>0</v>
      </c>
      <c r="E434" s="139">
        <f t="shared" si="134"/>
        <v>0</v>
      </c>
      <c r="F434" s="139">
        <f t="shared" si="134"/>
        <v>0</v>
      </c>
      <c r="G434" s="139">
        <f t="shared" si="134"/>
        <v>0</v>
      </c>
      <c r="H434" s="139">
        <f t="shared" si="134"/>
        <v>0</v>
      </c>
      <c r="I434" s="139">
        <f t="shared" si="134"/>
        <v>0</v>
      </c>
      <c r="J434" s="139">
        <f t="shared" si="134"/>
        <v>0</v>
      </c>
      <c r="K434" s="139">
        <f t="shared" si="134"/>
        <v>0</v>
      </c>
      <c r="L434" s="139">
        <f t="shared" si="134"/>
        <v>0</v>
      </c>
      <c r="M434" s="139">
        <f t="shared" si="134"/>
        <v>0</v>
      </c>
    </row>
    <row r="435" spans="1:13" x14ac:dyDescent="0.2">
      <c r="A435" s="149"/>
      <c r="B435" s="142" t="s">
        <v>39</v>
      </c>
      <c r="C435" s="143" t="s">
        <v>111</v>
      </c>
      <c r="D435" s="143"/>
      <c r="E435" s="144"/>
      <c r="F435" s="144"/>
      <c r="G435" s="144"/>
      <c r="H435" s="144"/>
      <c r="I435" s="144"/>
      <c r="J435" s="144"/>
      <c r="K435" s="144"/>
      <c r="L435" s="144"/>
      <c r="M435" s="144"/>
    </row>
    <row r="436" spans="1:13" x14ac:dyDescent="0.2">
      <c r="A436" s="128">
        <v>3</v>
      </c>
      <c r="B436" s="89" t="s">
        <v>113</v>
      </c>
      <c r="C436" s="139">
        <f>SUM(C437:C439)</f>
        <v>23000</v>
      </c>
      <c r="D436" s="139">
        <f t="shared" ref="D436:M436" si="135">SUM(D437:D439)</f>
        <v>0</v>
      </c>
      <c r="E436" s="139">
        <f t="shared" si="135"/>
        <v>0</v>
      </c>
      <c r="F436" s="139">
        <f t="shared" si="135"/>
        <v>0</v>
      </c>
      <c r="G436" s="139">
        <f t="shared" si="135"/>
        <v>0</v>
      </c>
      <c r="H436" s="139">
        <f t="shared" si="135"/>
        <v>0</v>
      </c>
      <c r="I436" s="139">
        <f t="shared" si="135"/>
        <v>0</v>
      </c>
      <c r="J436" s="139">
        <f t="shared" si="135"/>
        <v>23000</v>
      </c>
      <c r="K436" s="139">
        <f t="shared" si="135"/>
        <v>0</v>
      </c>
      <c r="L436" s="139">
        <f t="shared" si="135"/>
        <v>0</v>
      </c>
      <c r="M436" s="139">
        <f t="shared" si="135"/>
        <v>0</v>
      </c>
    </row>
    <row r="437" spans="1:13" x14ac:dyDescent="0.2">
      <c r="A437" s="128">
        <v>31</v>
      </c>
      <c r="B437" s="89" t="s">
        <v>12</v>
      </c>
      <c r="C437" s="137">
        <f>SUM(D437:M437)</f>
        <v>0</v>
      </c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</row>
    <row r="438" spans="1:13" x14ac:dyDescent="0.2">
      <c r="A438" s="128">
        <v>32</v>
      </c>
      <c r="B438" s="89" t="s">
        <v>16</v>
      </c>
      <c r="C438" s="137">
        <v>23000</v>
      </c>
      <c r="D438" s="137"/>
      <c r="E438" s="137"/>
      <c r="F438" s="137"/>
      <c r="G438" s="137"/>
      <c r="H438" s="137"/>
      <c r="I438" s="137"/>
      <c r="J438" s="137">
        <v>23000</v>
      </c>
      <c r="K438" s="137"/>
      <c r="L438" s="137"/>
      <c r="M438" s="137"/>
    </row>
    <row r="439" spans="1:13" x14ac:dyDescent="0.2">
      <c r="A439" s="91">
        <v>34</v>
      </c>
      <c r="B439" s="89" t="s">
        <v>20</v>
      </c>
      <c r="C439" s="137">
        <f>SUM(D439:M439)</f>
        <v>0</v>
      </c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</row>
    <row r="440" spans="1:13" ht="25.5" x14ac:dyDescent="0.2">
      <c r="A440" s="91">
        <v>4</v>
      </c>
      <c r="B440" s="89" t="s">
        <v>28</v>
      </c>
      <c r="C440" s="139">
        <f t="shared" ref="C440:M440" si="136">SUM(C441)</f>
        <v>0</v>
      </c>
      <c r="D440" s="139">
        <f t="shared" si="136"/>
        <v>0</v>
      </c>
      <c r="E440" s="139">
        <f t="shared" si="136"/>
        <v>0</v>
      </c>
      <c r="F440" s="139">
        <f t="shared" si="136"/>
        <v>0</v>
      </c>
      <c r="G440" s="139">
        <f t="shared" si="136"/>
        <v>0</v>
      </c>
      <c r="H440" s="139">
        <f t="shared" si="136"/>
        <v>0</v>
      </c>
      <c r="I440" s="139">
        <f t="shared" si="136"/>
        <v>0</v>
      </c>
      <c r="J440" s="139">
        <f t="shared" si="136"/>
        <v>0</v>
      </c>
      <c r="K440" s="139">
        <f t="shared" si="136"/>
        <v>0</v>
      </c>
      <c r="L440" s="139">
        <f t="shared" si="136"/>
        <v>0</v>
      </c>
      <c r="M440" s="139">
        <f t="shared" si="136"/>
        <v>0</v>
      </c>
    </row>
    <row r="441" spans="1:13" ht="38.25" x14ac:dyDescent="0.2">
      <c r="A441" s="91">
        <v>42</v>
      </c>
      <c r="B441" s="89" t="s">
        <v>40</v>
      </c>
      <c r="C441" s="137">
        <f>SUM(D441:M441)</f>
        <v>0</v>
      </c>
      <c r="D441" s="139"/>
      <c r="E441" s="139"/>
      <c r="F441" s="139"/>
      <c r="G441" s="139"/>
      <c r="H441" s="139"/>
      <c r="I441" s="139"/>
      <c r="J441" s="139"/>
      <c r="K441" s="139"/>
      <c r="L441" s="139"/>
      <c r="M441" s="139"/>
    </row>
    <row r="442" spans="1:13" x14ac:dyDescent="0.2">
      <c r="A442" s="91"/>
      <c r="B442" s="89" t="s">
        <v>109</v>
      </c>
      <c r="C442" s="139">
        <f>C436+C440</f>
        <v>23000</v>
      </c>
      <c r="D442" s="139">
        <f t="shared" ref="D442:M442" si="137">D436+D440</f>
        <v>0</v>
      </c>
      <c r="E442" s="139">
        <f t="shared" si="137"/>
        <v>0</v>
      </c>
      <c r="F442" s="139">
        <f t="shared" si="137"/>
        <v>0</v>
      </c>
      <c r="G442" s="139">
        <f t="shared" si="137"/>
        <v>0</v>
      </c>
      <c r="H442" s="139">
        <f t="shared" si="137"/>
        <v>0</v>
      </c>
      <c r="I442" s="139">
        <f t="shared" si="137"/>
        <v>0</v>
      </c>
      <c r="J442" s="139">
        <f t="shared" si="137"/>
        <v>23000</v>
      </c>
      <c r="K442" s="139">
        <f t="shared" si="137"/>
        <v>0</v>
      </c>
      <c r="L442" s="139">
        <f t="shared" si="137"/>
        <v>0</v>
      </c>
      <c r="M442" s="139">
        <f t="shared" si="137"/>
        <v>0</v>
      </c>
    </row>
    <row r="443" spans="1:13" x14ac:dyDescent="0.2">
      <c r="A443" s="149"/>
      <c r="B443" s="142" t="s">
        <v>39</v>
      </c>
      <c r="C443" s="143" t="s">
        <v>112</v>
      </c>
      <c r="D443" s="143"/>
      <c r="E443" s="144"/>
      <c r="F443" s="144"/>
      <c r="G443" s="144"/>
      <c r="H443" s="144"/>
      <c r="I443" s="144"/>
      <c r="J443" s="144"/>
      <c r="K443" s="144"/>
      <c r="L443" s="144"/>
      <c r="M443" s="144"/>
    </row>
    <row r="444" spans="1:13" x14ac:dyDescent="0.2">
      <c r="A444" s="128">
        <v>3</v>
      </c>
      <c r="B444" s="89" t="s">
        <v>113</v>
      </c>
      <c r="C444" s="139">
        <f>SUM(C445:C447)</f>
        <v>14600</v>
      </c>
      <c r="D444" s="139">
        <f t="shared" ref="D444:M444" si="138">SUM(D445:D447)</f>
        <v>0</v>
      </c>
      <c r="E444" s="139">
        <f t="shared" si="138"/>
        <v>0</v>
      </c>
      <c r="F444" s="139">
        <f t="shared" si="138"/>
        <v>0</v>
      </c>
      <c r="G444" s="139">
        <f t="shared" si="138"/>
        <v>0</v>
      </c>
      <c r="H444" s="139">
        <f t="shared" si="138"/>
        <v>0</v>
      </c>
      <c r="I444" s="139">
        <f t="shared" si="138"/>
        <v>0</v>
      </c>
      <c r="J444" s="139">
        <f t="shared" si="138"/>
        <v>14600</v>
      </c>
      <c r="K444" s="139">
        <f t="shared" si="138"/>
        <v>0</v>
      </c>
      <c r="L444" s="139">
        <f t="shared" si="138"/>
        <v>0</v>
      </c>
      <c r="M444" s="139">
        <f t="shared" si="138"/>
        <v>0</v>
      </c>
    </row>
    <row r="445" spans="1:13" x14ac:dyDescent="0.2">
      <c r="A445" s="128">
        <v>31</v>
      </c>
      <c r="B445" s="89" t="s">
        <v>12</v>
      </c>
      <c r="C445" s="137">
        <f>SUM(D445:M445)</f>
        <v>0</v>
      </c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</row>
    <row r="446" spans="1:13" x14ac:dyDescent="0.2">
      <c r="A446" s="128">
        <v>32</v>
      </c>
      <c r="B446" s="89" t="s">
        <v>16</v>
      </c>
      <c r="C446" s="137">
        <v>14600</v>
      </c>
      <c r="D446" s="137"/>
      <c r="E446" s="137"/>
      <c r="F446" s="137"/>
      <c r="G446" s="137"/>
      <c r="H446" s="137"/>
      <c r="I446" s="137"/>
      <c r="J446" s="137">
        <v>14600</v>
      </c>
      <c r="K446" s="137"/>
      <c r="L446" s="137"/>
      <c r="M446" s="137"/>
    </row>
    <row r="447" spans="1:13" x14ac:dyDescent="0.2">
      <c r="A447" s="91">
        <v>34</v>
      </c>
      <c r="B447" s="89" t="s">
        <v>20</v>
      </c>
      <c r="C447" s="137">
        <f>SUM(D447:M447)</f>
        <v>0</v>
      </c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</row>
    <row r="448" spans="1:13" ht="25.5" x14ac:dyDescent="0.2">
      <c r="A448" s="91">
        <v>4</v>
      </c>
      <c r="B448" s="89" t="s">
        <v>28</v>
      </c>
      <c r="C448" s="139">
        <f t="shared" ref="C448:M448" si="139">SUM(C449)</f>
        <v>0</v>
      </c>
      <c r="D448" s="139">
        <f t="shared" si="139"/>
        <v>0</v>
      </c>
      <c r="E448" s="139">
        <f t="shared" si="139"/>
        <v>0</v>
      </c>
      <c r="F448" s="139">
        <f t="shared" si="139"/>
        <v>0</v>
      </c>
      <c r="G448" s="139">
        <f t="shared" si="139"/>
        <v>0</v>
      </c>
      <c r="H448" s="139">
        <f t="shared" si="139"/>
        <v>0</v>
      </c>
      <c r="I448" s="139">
        <f t="shared" si="139"/>
        <v>0</v>
      </c>
      <c r="J448" s="139">
        <f t="shared" si="139"/>
        <v>0</v>
      </c>
      <c r="K448" s="139">
        <f t="shared" si="139"/>
        <v>0</v>
      </c>
      <c r="L448" s="139">
        <f t="shared" si="139"/>
        <v>0</v>
      </c>
      <c r="M448" s="139">
        <f t="shared" si="139"/>
        <v>0</v>
      </c>
    </row>
    <row r="449" spans="1:13" ht="38.25" x14ac:dyDescent="0.2">
      <c r="A449" s="91">
        <v>42</v>
      </c>
      <c r="B449" s="89" t="s">
        <v>40</v>
      </c>
      <c r="C449" s="137">
        <f>SUM(D449:M449)</f>
        <v>0</v>
      </c>
      <c r="D449" s="139"/>
      <c r="E449" s="139"/>
      <c r="F449" s="139"/>
      <c r="G449" s="139"/>
      <c r="H449" s="139"/>
      <c r="I449" s="139"/>
      <c r="J449" s="139"/>
      <c r="K449" s="139"/>
      <c r="L449" s="139"/>
      <c r="M449" s="139"/>
    </row>
    <row r="450" spans="1:13" x14ac:dyDescent="0.2">
      <c r="A450" s="91"/>
      <c r="B450" s="89" t="s">
        <v>109</v>
      </c>
      <c r="C450" s="139">
        <f>C444+C448</f>
        <v>14600</v>
      </c>
      <c r="D450" s="139">
        <f t="shared" ref="D450:M450" si="140">D444+D448</f>
        <v>0</v>
      </c>
      <c r="E450" s="139">
        <f t="shared" si="140"/>
        <v>0</v>
      </c>
      <c r="F450" s="139">
        <f t="shared" si="140"/>
        <v>0</v>
      </c>
      <c r="G450" s="139">
        <f t="shared" si="140"/>
        <v>0</v>
      </c>
      <c r="H450" s="139">
        <f t="shared" si="140"/>
        <v>0</v>
      </c>
      <c r="I450" s="139">
        <f t="shared" si="140"/>
        <v>0</v>
      </c>
      <c r="J450" s="139">
        <f t="shared" si="140"/>
        <v>14600</v>
      </c>
      <c r="K450" s="139">
        <f t="shared" si="140"/>
        <v>0</v>
      </c>
      <c r="L450" s="139">
        <f t="shared" si="140"/>
        <v>0</v>
      </c>
      <c r="M450" s="139">
        <f t="shared" si="140"/>
        <v>0</v>
      </c>
    </row>
    <row r="451" spans="1:13" x14ac:dyDescent="0.2">
      <c r="A451" s="91"/>
      <c r="B451" s="89" t="s">
        <v>109</v>
      </c>
      <c r="C451" s="139">
        <f>C445+C449</f>
        <v>0</v>
      </c>
      <c r="D451" s="139">
        <f t="shared" ref="D451:M451" si="141">D445+D449</f>
        <v>0</v>
      </c>
      <c r="E451" s="139">
        <f t="shared" si="141"/>
        <v>0</v>
      </c>
      <c r="F451" s="139">
        <f t="shared" si="141"/>
        <v>0</v>
      </c>
      <c r="G451" s="139">
        <f t="shared" si="141"/>
        <v>0</v>
      </c>
      <c r="H451" s="139">
        <f t="shared" si="141"/>
        <v>0</v>
      </c>
      <c r="I451" s="139">
        <f t="shared" si="141"/>
        <v>0</v>
      </c>
      <c r="J451" s="139">
        <f t="shared" si="141"/>
        <v>0</v>
      </c>
      <c r="K451" s="139">
        <f t="shared" si="141"/>
        <v>0</v>
      </c>
      <c r="L451" s="139">
        <f t="shared" si="141"/>
        <v>0</v>
      </c>
      <c r="M451" s="139">
        <f t="shared" si="141"/>
        <v>0</v>
      </c>
    </row>
    <row r="452" spans="1:13" x14ac:dyDescent="0.2">
      <c r="A452" s="149"/>
      <c r="B452" s="142" t="s">
        <v>39</v>
      </c>
      <c r="C452" s="143" t="s">
        <v>114</v>
      </c>
      <c r="D452" s="143"/>
      <c r="E452" s="144"/>
      <c r="F452" s="144"/>
      <c r="G452" s="144"/>
      <c r="H452" s="144"/>
      <c r="I452" s="144"/>
      <c r="J452" s="144"/>
      <c r="K452" s="144"/>
      <c r="L452" s="144"/>
      <c r="M452" s="144"/>
    </row>
    <row r="453" spans="1:13" x14ac:dyDescent="0.2">
      <c r="A453" s="128">
        <v>3</v>
      </c>
      <c r="B453" s="89" t="s">
        <v>113</v>
      </c>
      <c r="C453" s="139">
        <v>9600</v>
      </c>
      <c r="D453" s="139">
        <v>9600</v>
      </c>
      <c r="E453" s="139">
        <f t="shared" ref="E453:M453" si="142">SUM(E454:E456)</f>
        <v>0</v>
      </c>
      <c r="F453" s="139">
        <f t="shared" si="142"/>
        <v>0</v>
      </c>
      <c r="G453" s="139">
        <f t="shared" si="142"/>
        <v>0</v>
      </c>
      <c r="H453" s="139">
        <f t="shared" si="142"/>
        <v>0</v>
      </c>
      <c r="I453" s="139">
        <f t="shared" si="142"/>
        <v>0</v>
      </c>
      <c r="J453" s="139">
        <f t="shared" si="142"/>
        <v>0</v>
      </c>
      <c r="K453" s="139">
        <f t="shared" si="142"/>
        <v>0</v>
      </c>
      <c r="L453" s="139">
        <f t="shared" si="142"/>
        <v>0</v>
      </c>
      <c r="M453" s="139">
        <f t="shared" si="142"/>
        <v>0</v>
      </c>
    </row>
    <row r="454" spans="1:13" x14ac:dyDescent="0.2">
      <c r="A454" s="128">
        <v>31</v>
      </c>
      <c r="B454" s="89" t="s">
        <v>12</v>
      </c>
      <c r="C454" s="137">
        <v>9600</v>
      </c>
      <c r="D454" s="137">
        <v>9600</v>
      </c>
      <c r="E454" s="137"/>
      <c r="F454" s="137"/>
      <c r="G454" s="137"/>
      <c r="H454" s="137"/>
      <c r="I454" s="137"/>
      <c r="J454" s="137"/>
      <c r="K454" s="137"/>
      <c r="L454" s="137"/>
      <c r="M454" s="137"/>
    </row>
    <row r="455" spans="1:13" x14ac:dyDescent="0.2">
      <c r="A455" s="128">
        <v>32</v>
      </c>
      <c r="B455" s="89" t="s">
        <v>16</v>
      </c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</row>
    <row r="456" spans="1:13" x14ac:dyDescent="0.2">
      <c r="A456" s="91">
        <v>34</v>
      </c>
      <c r="B456" s="89" t="s">
        <v>20</v>
      </c>
      <c r="C456" s="137">
        <f>SUM(D456:M456)</f>
        <v>0</v>
      </c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</row>
    <row r="457" spans="1:13" ht="25.5" x14ac:dyDescent="0.2">
      <c r="A457" s="91">
        <v>4</v>
      </c>
      <c r="B457" s="89" t="s">
        <v>28</v>
      </c>
      <c r="C457" s="139">
        <f t="shared" ref="C457:M457" si="143">SUM(C458)</f>
        <v>0</v>
      </c>
      <c r="D457" s="139">
        <f t="shared" si="143"/>
        <v>0</v>
      </c>
      <c r="E457" s="139">
        <f t="shared" si="143"/>
        <v>0</v>
      </c>
      <c r="F457" s="139">
        <f t="shared" si="143"/>
        <v>0</v>
      </c>
      <c r="G457" s="139">
        <f t="shared" si="143"/>
        <v>0</v>
      </c>
      <c r="H457" s="139">
        <f t="shared" si="143"/>
        <v>0</v>
      </c>
      <c r="I457" s="139">
        <f t="shared" si="143"/>
        <v>0</v>
      </c>
      <c r="J457" s="139">
        <f t="shared" si="143"/>
        <v>0</v>
      </c>
      <c r="K457" s="139">
        <f t="shared" si="143"/>
        <v>0</v>
      </c>
      <c r="L457" s="139">
        <f t="shared" si="143"/>
        <v>0</v>
      </c>
      <c r="M457" s="139">
        <f t="shared" si="143"/>
        <v>0</v>
      </c>
    </row>
    <row r="458" spans="1:13" ht="27" customHeight="1" x14ac:dyDescent="0.2">
      <c r="A458" s="91">
        <v>42</v>
      </c>
      <c r="B458" s="89" t="s">
        <v>40</v>
      </c>
      <c r="C458" s="137">
        <f>SUM(D458:M458)</f>
        <v>0</v>
      </c>
      <c r="D458" s="139"/>
      <c r="E458" s="139"/>
      <c r="F458" s="139"/>
      <c r="G458" s="139"/>
      <c r="H458" s="139"/>
      <c r="I458" s="139"/>
      <c r="J458" s="139"/>
      <c r="K458" s="139"/>
      <c r="L458" s="139"/>
      <c r="M458" s="139"/>
    </row>
    <row r="459" spans="1:13" x14ac:dyDescent="0.2">
      <c r="A459" s="91"/>
      <c r="B459" s="89" t="s">
        <v>109</v>
      </c>
      <c r="C459" s="139">
        <f>C453+C457</f>
        <v>9600</v>
      </c>
      <c r="D459" s="139">
        <f t="shared" ref="D459:M459" si="144">D453+D457</f>
        <v>9600</v>
      </c>
      <c r="E459" s="139">
        <f t="shared" si="144"/>
        <v>0</v>
      </c>
      <c r="F459" s="139">
        <f t="shared" si="144"/>
        <v>0</v>
      </c>
      <c r="G459" s="139">
        <f t="shared" si="144"/>
        <v>0</v>
      </c>
      <c r="H459" s="139">
        <f t="shared" si="144"/>
        <v>0</v>
      </c>
      <c r="I459" s="139">
        <f t="shared" si="144"/>
        <v>0</v>
      </c>
      <c r="J459" s="139"/>
      <c r="K459" s="139">
        <f t="shared" si="144"/>
        <v>0</v>
      </c>
      <c r="L459" s="139">
        <f t="shared" si="144"/>
        <v>0</v>
      </c>
      <c r="M459" s="139">
        <f t="shared" si="144"/>
        <v>0</v>
      </c>
    </row>
    <row r="460" spans="1:13" ht="102" x14ac:dyDescent="0.2">
      <c r="A460" s="4" t="s">
        <v>10</v>
      </c>
      <c r="B460" s="79" t="s">
        <v>11</v>
      </c>
      <c r="C460" s="4" t="s">
        <v>115</v>
      </c>
      <c r="D460" s="4" t="s">
        <v>41</v>
      </c>
      <c r="E460" s="4" t="s">
        <v>42</v>
      </c>
      <c r="F460" s="4" t="s">
        <v>43</v>
      </c>
      <c r="G460" s="4" t="s">
        <v>44</v>
      </c>
      <c r="H460" s="4" t="s">
        <v>45</v>
      </c>
      <c r="I460" s="4" t="s">
        <v>46</v>
      </c>
      <c r="J460" s="4" t="s">
        <v>94</v>
      </c>
      <c r="K460" s="4" t="s">
        <v>47</v>
      </c>
      <c r="L460" s="4" t="s">
        <v>48</v>
      </c>
      <c r="M460" s="4" t="s">
        <v>49</v>
      </c>
    </row>
    <row r="461" spans="1:13" x14ac:dyDescent="0.2">
      <c r="A461" s="4" t="s">
        <v>10</v>
      </c>
      <c r="B461" s="86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</row>
    <row r="462" spans="1:13" x14ac:dyDescent="0.2">
      <c r="A462" s="81"/>
      <c r="B462" s="89" t="s">
        <v>37</v>
      </c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</row>
    <row r="463" spans="1:13" x14ac:dyDescent="0.2">
      <c r="A463" s="148"/>
      <c r="B463" s="142" t="s">
        <v>38</v>
      </c>
      <c r="C463" s="143" t="s">
        <v>96</v>
      </c>
      <c r="D463" s="143"/>
      <c r="E463" s="144"/>
      <c r="F463" s="144"/>
      <c r="G463" s="144"/>
      <c r="H463" s="144"/>
      <c r="I463" s="144"/>
      <c r="J463" s="144"/>
      <c r="K463" s="144"/>
      <c r="L463" s="144"/>
      <c r="M463" s="144"/>
    </row>
    <row r="464" spans="1:13" x14ac:dyDescent="0.2">
      <c r="A464" s="128">
        <v>3</v>
      </c>
      <c r="B464" s="89" t="s">
        <v>113</v>
      </c>
      <c r="C464" s="156">
        <f>SUM(C465:C467)</f>
        <v>262500</v>
      </c>
      <c r="D464" s="139">
        <f t="shared" ref="D464:M464" si="145">SUM(D465:D467)</f>
        <v>0</v>
      </c>
      <c r="E464" s="139">
        <f t="shared" si="145"/>
        <v>0</v>
      </c>
      <c r="F464" s="139">
        <f t="shared" si="145"/>
        <v>0</v>
      </c>
      <c r="G464" s="139">
        <f t="shared" si="145"/>
        <v>262500</v>
      </c>
      <c r="H464" s="139">
        <f t="shared" si="145"/>
        <v>0</v>
      </c>
      <c r="I464" s="139">
        <f t="shared" si="145"/>
        <v>0</v>
      </c>
      <c r="J464" s="139">
        <f t="shared" si="145"/>
        <v>0</v>
      </c>
      <c r="K464" s="139">
        <f t="shared" si="145"/>
        <v>0</v>
      </c>
      <c r="L464" s="139">
        <f t="shared" si="145"/>
        <v>0</v>
      </c>
      <c r="M464" s="139">
        <f t="shared" si="145"/>
        <v>0</v>
      </c>
    </row>
    <row r="465" spans="1:13" x14ac:dyDescent="0.2">
      <c r="A465" s="128">
        <v>31</v>
      </c>
      <c r="B465" s="89" t="s">
        <v>12</v>
      </c>
      <c r="C465" s="137">
        <f>SUM(D465:M465)</f>
        <v>0</v>
      </c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</row>
    <row r="466" spans="1:13" x14ac:dyDescent="0.2">
      <c r="A466" s="128">
        <v>32</v>
      </c>
      <c r="B466" s="89" t="s">
        <v>16</v>
      </c>
      <c r="C466" s="137">
        <v>262500</v>
      </c>
      <c r="D466" s="137"/>
      <c r="E466" s="137"/>
      <c r="F466" s="137"/>
      <c r="G466" s="137">
        <v>262500</v>
      </c>
      <c r="H466" s="137"/>
      <c r="I466" s="137"/>
      <c r="J466" s="137"/>
      <c r="K466" s="137"/>
      <c r="L466" s="137"/>
      <c r="M466" s="137"/>
    </row>
    <row r="467" spans="1:13" x14ac:dyDescent="0.2">
      <c r="A467" s="91">
        <v>34</v>
      </c>
      <c r="B467" s="89" t="s">
        <v>20</v>
      </c>
      <c r="C467" s="137">
        <f>SUM(D467:M467)</f>
        <v>0</v>
      </c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</row>
    <row r="468" spans="1:13" ht="25.5" x14ac:dyDescent="0.2">
      <c r="A468" s="91">
        <v>4</v>
      </c>
      <c r="B468" s="89" t="s">
        <v>28</v>
      </c>
      <c r="C468" s="139">
        <f t="shared" ref="C468:M468" si="146">SUM(C469)</f>
        <v>0</v>
      </c>
      <c r="D468" s="139">
        <f t="shared" si="146"/>
        <v>0</v>
      </c>
      <c r="E468" s="139">
        <f t="shared" si="146"/>
        <v>0</v>
      </c>
      <c r="F468" s="139">
        <f t="shared" si="146"/>
        <v>0</v>
      </c>
      <c r="G468" s="139">
        <f t="shared" si="146"/>
        <v>0</v>
      </c>
      <c r="H468" s="139">
        <f t="shared" si="146"/>
        <v>0</v>
      </c>
      <c r="I468" s="139">
        <f t="shared" si="146"/>
        <v>0</v>
      </c>
      <c r="J468" s="139">
        <f t="shared" si="146"/>
        <v>0</v>
      </c>
      <c r="K468" s="139">
        <f t="shared" si="146"/>
        <v>0</v>
      </c>
      <c r="L468" s="139">
        <f t="shared" si="146"/>
        <v>0</v>
      </c>
      <c r="M468" s="139">
        <f t="shared" si="146"/>
        <v>0</v>
      </c>
    </row>
    <row r="469" spans="1:13" ht="38.25" x14ac:dyDescent="0.2">
      <c r="A469" s="91">
        <v>42</v>
      </c>
      <c r="B469" s="89" t="s">
        <v>40</v>
      </c>
      <c r="C469" s="137">
        <f>SUM(D469:M469)</f>
        <v>0</v>
      </c>
      <c r="D469" s="139"/>
      <c r="E469" s="139"/>
      <c r="F469" s="139"/>
      <c r="G469" s="139"/>
      <c r="H469" s="139"/>
      <c r="I469" s="139"/>
      <c r="J469" s="139"/>
      <c r="K469" s="139"/>
      <c r="L469" s="139"/>
      <c r="M469" s="139"/>
    </row>
    <row r="470" spans="1:13" x14ac:dyDescent="0.2">
      <c r="A470" s="91"/>
      <c r="B470" s="89" t="s">
        <v>109</v>
      </c>
      <c r="C470" s="139">
        <f>C464+C468</f>
        <v>262500</v>
      </c>
      <c r="D470" s="139">
        <f t="shared" ref="D470:M470" si="147">D464+D468</f>
        <v>0</v>
      </c>
      <c r="E470" s="139">
        <f t="shared" si="147"/>
        <v>0</v>
      </c>
      <c r="F470" s="139">
        <f t="shared" si="147"/>
        <v>0</v>
      </c>
      <c r="G470" s="139">
        <f t="shared" si="147"/>
        <v>262500</v>
      </c>
      <c r="H470" s="139">
        <f t="shared" si="147"/>
        <v>0</v>
      </c>
      <c r="I470" s="139">
        <f t="shared" si="147"/>
        <v>0</v>
      </c>
      <c r="J470" s="139">
        <f t="shared" si="147"/>
        <v>0</v>
      </c>
      <c r="K470" s="139">
        <f t="shared" si="147"/>
        <v>0</v>
      </c>
      <c r="L470" s="139">
        <f t="shared" si="147"/>
        <v>0</v>
      </c>
      <c r="M470" s="139">
        <f t="shared" si="147"/>
        <v>0</v>
      </c>
    </row>
    <row r="471" spans="1:13" x14ac:dyDescent="0.2">
      <c r="A471" s="149"/>
      <c r="B471" s="142" t="s">
        <v>39</v>
      </c>
      <c r="C471" s="143" t="s">
        <v>97</v>
      </c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</row>
    <row r="472" spans="1:13" x14ac:dyDescent="0.2">
      <c r="A472" s="128">
        <v>3</v>
      </c>
      <c r="B472" s="89" t="s">
        <v>113</v>
      </c>
      <c r="C472" s="158">
        <v>3458000</v>
      </c>
      <c r="D472" s="139">
        <f t="shared" ref="D472:H472" si="148">SUM(D473:D475)</f>
        <v>0</v>
      </c>
      <c r="E472" s="139">
        <f t="shared" si="148"/>
        <v>0</v>
      </c>
      <c r="F472" s="139">
        <f t="shared" si="148"/>
        <v>0</v>
      </c>
      <c r="G472" s="139">
        <f t="shared" si="148"/>
        <v>0</v>
      </c>
      <c r="H472" s="139">
        <f t="shared" si="148"/>
        <v>0</v>
      </c>
      <c r="I472" s="139">
        <v>3458000</v>
      </c>
      <c r="J472" s="139">
        <f t="shared" ref="J472:M472" si="149">SUM(J473:J475)</f>
        <v>0</v>
      </c>
      <c r="K472" s="139">
        <f t="shared" si="149"/>
        <v>0</v>
      </c>
      <c r="L472" s="139">
        <f t="shared" si="149"/>
        <v>0</v>
      </c>
      <c r="M472" s="139">
        <f t="shared" si="149"/>
        <v>0</v>
      </c>
    </row>
    <row r="473" spans="1:13" x14ac:dyDescent="0.2">
      <c r="A473" s="128">
        <v>31</v>
      </c>
      <c r="B473" s="89" t="s">
        <v>12</v>
      </c>
      <c r="C473" s="137">
        <v>3351300</v>
      </c>
      <c r="D473" s="137"/>
      <c r="E473" s="137"/>
      <c r="F473" s="137"/>
      <c r="G473" s="137"/>
      <c r="H473" s="137"/>
      <c r="I473" s="137">
        <v>3351300</v>
      </c>
      <c r="J473" s="137"/>
      <c r="K473" s="137"/>
      <c r="L473" s="137"/>
      <c r="M473" s="137"/>
    </row>
    <row r="474" spans="1:13" x14ac:dyDescent="0.2">
      <c r="A474" s="128">
        <v>32</v>
      </c>
      <c r="B474" s="89" t="s">
        <v>16</v>
      </c>
      <c r="C474" s="137">
        <v>106700</v>
      </c>
      <c r="D474" s="137"/>
      <c r="E474" s="137"/>
      <c r="F474" s="137"/>
      <c r="G474" s="137"/>
      <c r="H474" s="137"/>
      <c r="I474" s="137">
        <v>106700</v>
      </c>
      <c r="J474" s="137"/>
      <c r="K474" s="137"/>
      <c r="L474" s="137"/>
      <c r="M474" s="137"/>
    </row>
    <row r="475" spans="1:13" x14ac:dyDescent="0.2">
      <c r="A475" s="91">
        <v>34</v>
      </c>
      <c r="B475" s="89" t="s">
        <v>20</v>
      </c>
      <c r="C475" s="137">
        <f>SUM(D475:M475)</f>
        <v>0</v>
      </c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</row>
    <row r="476" spans="1:13" ht="25.5" x14ac:dyDescent="0.2">
      <c r="A476" s="91">
        <v>4</v>
      </c>
      <c r="B476" s="89" t="s">
        <v>28</v>
      </c>
      <c r="C476" s="139">
        <f t="shared" ref="C476:M476" si="150">SUM(C477)</f>
        <v>0</v>
      </c>
      <c r="D476" s="139">
        <f t="shared" si="150"/>
        <v>0</v>
      </c>
      <c r="E476" s="139">
        <f t="shared" si="150"/>
        <v>0</v>
      </c>
      <c r="F476" s="139">
        <f t="shared" si="150"/>
        <v>0</v>
      </c>
      <c r="G476" s="139">
        <f t="shared" si="150"/>
        <v>0</v>
      </c>
      <c r="H476" s="139">
        <f t="shared" si="150"/>
        <v>0</v>
      </c>
      <c r="I476" s="139">
        <f t="shared" si="150"/>
        <v>0</v>
      </c>
      <c r="J476" s="139">
        <f t="shared" si="150"/>
        <v>0</v>
      </c>
      <c r="K476" s="139">
        <f t="shared" si="150"/>
        <v>0</v>
      </c>
      <c r="L476" s="139">
        <f t="shared" si="150"/>
        <v>0</v>
      </c>
      <c r="M476" s="139">
        <f t="shared" si="150"/>
        <v>0</v>
      </c>
    </row>
    <row r="477" spans="1:13" ht="38.25" x14ac:dyDescent="0.2">
      <c r="A477" s="91">
        <v>42</v>
      </c>
      <c r="B477" s="89" t="s">
        <v>40</v>
      </c>
      <c r="C477" s="137">
        <f>SUM(D477:M477)</f>
        <v>0</v>
      </c>
      <c r="D477" s="139"/>
      <c r="E477" s="139"/>
      <c r="F477" s="139"/>
      <c r="G477" s="139"/>
      <c r="H477" s="139"/>
      <c r="I477" s="139"/>
      <c r="J477" s="139"/>
      <c r="K477" s="139"/>
      <c r="L477" s="139"/>
      <c r="M477" s="139"/>
    </row>
    <row r="478" spans="1:13" x14ac:dyDescent="0.2">
      <c r="A478" s="91"/>
      <c r="B478" s="89" t="s">
        <v>109</v>
      </c>
      <c r="C478" s="139">
        <f>C472+C476</f>
        <v>3458000</v>
      </c>
      <c r="D478" s="139">
        <f t="shared" ref="D478:M478" si="151">D472+D476</f>
        <v>0</v>
      </c>
      <c r="E478" s="139">
        <f t="shared" si="151"/>
        <v>0</v>
      </c>
      <c r="F478" s="139">
        <f t="shared" si="151"/>
        <v>0</v>
      </c>
      <c r="G478" s="139">
        <f t="shared" si="151"/>
        <v>0</v>
      </c>
      <c r="H478" s="139">
        <f t="shared" si="151"/>
        <v>0</v>
      </c>
      <c r="I478" s="139">
        <f t="shared" si="151"/>
        <v>3458000</v>
      </c>
      <c r="J478" s="139">
        <f t="shared" si="151"/>
        <v>0</v>
      </c>
      <c r="K478" s="139">
        <f t="shared" si="151"/>
        <v>0</v>
      </c>
      <c r="L478" s="139">
        <f t="shared" si="151"/>
        <v>0</v>
      </c>
      <c r="M478" s="139">
        <f t="shared" si="151"/>
        <v>0</v>
      </c>
    </row>
    <row r="479" spans="1:13" x14ac:dyDescent="0.2">
      <c r="A479" s="149"/>
      <c r="B479" s="142" t="s">
        <v>39</v>
      </c>
      <c r="C479" s="143" t="s">
        <v>98</v>
      </c>
      <c r="D479" s="143"/>
      <c r="E479" s="143"/>
      <c r="F479" s="143"/>
      <c r="G479" s="143"/>
      <c r="H479" s="143"/>
      <c r="I479" s="143"/>
      <c r="J479" s="143"/>
      <c r="K479" s="143"/>
      <c r="L479" s="143"/>
      <c r="M479" s="143"/>
    </row>
    <row r="480" spans="1:13" x14ac:dyDescent="0.2">
      <c r="A480" s="128">
        <v>3</v>
      </c>
      <c r="B480" s="89" t="s">
        <v>113</v>
      </c>
      <c r="C480" s="157">
        <f>SUM(C481:C483)</f>
        <v>210300</v>
      </c>
      <c r="D480" s="139">
        <f t="shared" ref="D480:M480" si="152">SUM(D481:D483)</f>
        <v>0</v>
      </c>
      <c r="E480" s="139">
        <f t="shared" si="152"/>
        <v>9300</v>
      </c>
      <c r="F480" s="139">
        <v>201000</v>
      </c>
      <c r="G480" s="139">
        <f t="shared" si="152"/>
        <v>0</v>
      </c>
      <c r="H480" s="139">
        <f t="shared" si="152"/>
        <v>0</v>
      </c>
      <c r="I480" s="139">
        <f t="shared" si="152"/>
        <v>0</v>
      </c>
      <c r="J480" s="139">
        <f t="shared" si="152"/>
        <v>0</v>
      </c>
      <c r="K480" s="139">
        <f t="shared" si="152"/>
        <v>0</v>
      </c>
      <c r="L480" s="139">
        <f t="shared" si="152"/>
        <v>0</v>
      </c>
      <c r="M480" s="139">
        <f t="shared" si="152"/>
        <v>0</v>
      </c>
    </row>
    <row r="481" spans="1:13" x14ac:dyDescent="0.2">
      <c r="A481" s="128">
        <v>31</v>
      </c>
      <c r="B481" s="89" t="s">
        <v>12</v>
      </c>
      <c r="C481" s="137">
        <f>SUM(D481:M481)</f>
        <v>0</v>
      </c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</row>
    <row r="482" spans="1:13" x14ac:dyDescent="0.2">
      <c r="A482" s="128">
        <v>32</v>
      </c>
      <c r="B482" s="89" t="s">
        <v>16</v>
      </c>
      <c r="C482" s="137">
        <v>210000</v>
      </c>
      <c r="D482" s="137"/>
      <c r="E482" s="137">
        <v>9000</v>
      </c>
      <c r="F482" s="137">
        <v>201000</v>
      </c>
      <c r="G482" s="137"/>
      <c r="H482" s="137"/>
      <c r="I482" s="137"/>
      <c r="J482" s="137"/>
      <c r="K482" s="137"/>
      <c r="L482" s="137"/>
      <c r="M482" s="137"/>
    </row>
    <row r="483" spans="1:13" x14ac:dyDescent="0.2">
      <c r="A483" s="91">
        <v>34</v>
      </c>
      <c r="B483" s="89" t="s">
        <v>20</v>
      </c>
      <c r="C483" s="137">
        <f>SUM(D483:M483)</f>
        <v>300</v>
      </c>
      <c r="D483" s="137"/>
      <c r="E483" s="137">
        <v>300</v>
      </c>
      <c r="F483" s="137"/>
      <c r="G483" s="137"/>
      <c r="H483" s="137"/>
      <c r="I483" s="137"/>
      <c r="J483" s="137"/>
      <c r="K483" s="137"/>
      <c r="L483" s="137"/>
      <c r="M483" s="137"/>
    </row>
    <row r="484" spans="1:13" ht="25.5" x14ac:dyDescent="0.2">
      <c r="A484" s="91">
        <v>4</v>
      </c>
      <c r="B484" s="89" t="s">
        <v>28</v>
      </c>
      <c r="C484" s="139">
        <f t="shared" ref="C484:M484" si="153">SUM(C485)</f>
        <v>4000</v>
      </c>
      <c r="D484" s="139">
        <f t="shared" si="153"/>
        <v>0</v>
      </c>
      <c r="E484" s="139"/>
      <c r="F484" s="139">
        <f t="shared" si="153"/>
        <v>4000</v>
      </c>
      <c r="G484" s="139">
        <f t="shared" si="153"/>
        <v>0</v>
      </c>
      <c r="H484" s="139">
        <f t="shared" si="153"/>
        <v>0</v>
      </c>
      <c r="I484" s="139">
        <f t="shared" si="153"/>
        <v>0</v>
      </c>
      <c r="J484" s="139">
        <f t="shared" si="153"/>
        <v>0</v>
      </c>
      <c r="K484" s="147"/>
      <c r="L484" s="139">
        <f t="shared" si="153"/>
        <v>0</v>
      </c>
      <c r="M484" s="139">
        <f t="shared" si="153"/>
        <v>0</v>
      </c>
    </row>
    <row r="485" spans="1:13" ht="38.25" x14ac:dyDescent="0.2">
      <c r="A485" s="91">
        <v>42</v>
      </c>
      <c r="B485" s="89" t="s">
        <v>40</v>
      </c>
      <c r="C485" s="137">
        <f>SUM(D485:M485)</f>
        <v>4000</v>
      </c>
      <c r="D485" s="139"/>
      <c r="E485" s="139"/>
      <c r="F485" s="139">
        <v>4000</v>
      </c>
      <c r="G485" s="139"/>
      <c r="H485" s="139"/>
      <c r="I485" s="139"/>
      <c r="J485" s="139"/>
      <c r="K485" s="147"/>
      <c r="L485" s="139"/>
      <c r="M485" s="139"/>
    </row>
    <row r="486" spans="1:13" x14ac:dyDescent="0.2">
      <c r="A486" s="91"/>
      <c r="B486" s="89" t="s">
        <v>109</v>
      </c>
      <c r="C486" s="139">
        <f>C480+C484</f>
        <v>214300</v>
      </c>
      <c r="D486" s="139">
        <f t="shared" ref="D486:M486" si="154">D480+D484</f>
        <v>0</v>
      </c>
      <c r="E486" s="139">
        <f t="shared" si="154"/>
        <v>9300</v>
      </c>
      <c r="F486" s="139">
        <v>190000</v>
      </c>
      <c r="G486" s="139">
        <f t="shared" si="154"/>
        <v>0</v>
      </c>
      <c r="H486" s="139">
        <f t="shared" si="154"/>
        <v>0</v>
      </c>
      <c r="I486" s="139">
        <f t="shared" si="154"/>
        <v>0</v>
      </c>
      <c r="J486" s="139">
        <f t="shared" si="154"/>
        <v>0</v>
      </c>
      <c r="K486" s="157">
        <v>15000</v>
      </c>
      <c r="L486" s="139">
        <f t="shared" si="154"/>
        <v>0</v>
      </c>
      <c r="M486" s="139">
        <f t="shared" si="154"/>
        <v>0</v>
      </c>
    </row>
    <row r="487" spans="1:13" x14ac:dyDescent="0.2">
      <c r="A487" s="149"/>
      <c r="B487" s="142" t="s">
        <v>39</v>
      </c>
      <c r="C487" s="143" t="s">
        <v>110</v>
      </c>
      <c r="D487" s="143"/>
      <c r="E487" s="143"/>
      <c r="F487" s="144"/>
      <c r="G487" s="144"/>
      <c r="H487" s="144"/>
      <c r="I487" s="144"/>
      <c r="J487" s="144"/>
      <c r="K487" s="144"/>
      <c r="L487" s="144"/>
      <c r="M487" s="144"/>
    </row>
    <row r="488" spans="1:13" x14ac:dyDescent="0.2">
      <c r="A488" s="128">
        <v>3</v>
      </c>
      <c r="B488" s="89" t="s">
        <v>113</v>
      </c>
      <c r="C488" s="139">
        <v>0</v>
      </c>
      <c r="D488" s="139">
        <f t="shared" ref="D488:M488" si="155">SUM(D489:D491)</f>
        <v>0</v>
      </c>
      <c r="E488" s="139">
        <f t="shared" si="155"/>
        <v>0</v>
      </c>
      <c r="F488" s="139">
        <f t="shared" si="155"/>
        <v>0</v>
      </c>
      <c r="G488" s="139">
        <f t="shared" si="155"/>
        <v>0</v>
      </c>
      <c r="H488" s="139">
        <f t="shared" si="155"/>
        <v>0</v>
      </c>
      <c r="I488" s="139">
        <f t="shared" si="155"/>
        <v>0</v>
      </c>
      <c r="J488" s="139">
        <f t="shared" si="155"/>
        <v>0</v>
      </c>
      <c r="K488" s="139">
        <f t="shared" si="155"/>
        <v>0</v>
      </c>
      <c r="L488" s="139">
        <f t="shared" si="155"/>
        <v>0</v>
      </c>
      <c r="M488" s="139">
        <f t="shared" si="155"/>
        <v>0</v>
      </c>
    </row>
    <row r="489" spans="1:13" x14ac:dyDescent="0.2">
      <c r="A489" s="128">
        <v>31</v>
      </c>
      <c r="B489" s="89" t="s">
        <v>12</v>
      </c>
      <c r="C489" s="137">
        <v>0</v>
      </c>
      <c r="D489" s="137"/>
      <c r="E489" s="137"/>
      <c r="F489" s="137"/>
      <c r="G489" s="137"/>
      <c r="H489" s="137"/>
      <c r="I489" s="137"/>
      <c r="J489" s="137">
        <v>0</v>
      </c>
      <c r="K489" s="137"/>
      <c r="L489" s="137"/>
      <c r="M489" s="137"/>
    </row>
    <row r="490" spans="1:13" x14ac:dyDescent="0.2">
      <c r="A490" s="128">
        <v>32</v>
      </c>
      <c r="B490" s="89" t="s">
        <v>16</v>
      </c>
      <c r="C490" s="137">
        <f>SUM(D490:M490)</f>
        <v>0</v>
      </c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</row>
    <row r="491" spans="1:13" x14ac:dyDescent="0.2">
      <c r="A491" s="91">
        <v>34</v>
      </c>
      <c r="B491" s="89" t="s">
        <v>20</v>
      </c>
      <c r="C491" s="137">
        <f>SUM(D491:M491)</f>
        <v>0</v>
      </c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</row>
    <row r="492" spans="1:13" ht="25.5" x14ac:dyDescent="0.2">
      <c r="A492" s="91">
        <v>4</v>
      </c>
      <c r="B492" s="89" t="s">
        <v>28</v>
      </c>
      <c r="C492" s="139">
        <f t="shared" ref="C492:M492" si="156">SUM(C493)</f>
        <v>0</v>
      </c>
      <c r="D492" s="139">
        <f t="shared" si="156"/>
        <v>0</v>
      </c>
      <c r="E492" s="139">
        <f t="shared" si="156"/>
        <v>0</v>
      </c>
      <c r="F492" s="139">
        <f t="shared" si="156"/>
        <v>0</v>
      </c>
      <c r="G492" s="139">
        <f t="shared" si="156"/>
        <v>0</v>
      </c>
      <c r="H492" s="139">
        <f t="shared" si="156"/>
        <v>0</v>
      </c>
      <c r="I492" s="139">
        <f t="shared" si="156"/>
        <v>0</v>
      </c>
      <c r="J492" s="139">
        <f t="shared" si="156"/>
        <v>0</v>
      </c>
      <c r="K492" s="139">
        <f t="shared" si="156"/>
        <v>0</v>
      </c>
      <c r="L492" s="139">
        <f t="shared" si="156"/>
        <v>0</v>
      </c>
      <c r="M492" s="139">
        <f t="shared" si="156"/>
        <v>0</v>
      </c>
    </row>
    <row r="493" spans="1:13" ht="38.25" x14ac:dyDescent="0.2">
      <c r="A493" s="91">
        <v>42</v>
      </c>
      <c r="B493" s="89" t="s">
        <v>40</v>
      </c>
      <c r="C493" s="137">
        <f>SUM(D493:M493)</f>
        <v>0</v>
      </c>
      <c r="D493" s="139"/>
      <c r="E493" s="139"/>
      <c r="F493" s="139"/>
      <c r="G493" s="139"/>
      <c r="H493" s="139"/>
      <c r="I493" s="139"/>
      <c r="J493" s="139"/>
      <c r="K493" s="139"/>
      <c r="L493" s="139"/>
      <c r="M493" s="139"/>
    </row>
    <row r="494" spans="1:13" x14ac:dyDescent="0.2">
      <c r="A494" s="91"/>
      <c r="B494" s="89" t="s">
        <v>109</v>
      </c>
      <c r="C494" s="139">
        <f>C488+C492</f>
        <v>0</v>
      </c>
      <c r="D494" s="139">
        <f t="shared" ref="D494:M494" si="157">D488+D492</f>
        <v>0</v>
      </c>
      <c r="E494" s="139">
        <f t="shared" si="157"/>
        <v>0</v>
      </c>
      <c r="F494" s="139">
        <f t="shared" si="157"/>
        <v>0</v>
      </c>
      <c r="G494" s="139">
        <f t="shared" si="157"/>
        <v>0</v>
      </c>
      <c r="H494" s="139">
        <f t="shared" si="157"/>
        <v>0</v>
      </c>
      <c r="I494" s="139">
        <f t="shared" si="157"/>
        <v>0</v>
      </c>
      <c r="J494" s="139">
        <f t="shared" si="157"/>
        <v>0</v>
      </c>
      <c r="K494" s="139">
        <f t="shared" si="157"/>
        <v>0</v>
      </c>
      <c r="L494" s="139">
        <f t="shared" si="157"/>
        <v>0</v>
      </c>
      <c r="M494" s="139">
        <f t="shared" si="157"/>
        <v>0</v>
      </c>
    </row>
    <row r="495" spans="1:13" x14ac:dyDescent="0.2">
      <c r="A495" s="149"/>
      <c r="B495" s="142" t="s">
        <v>39</v>
      </c>
      <c r="C495" s="143" t="s">
        <v>111</v>
      </c>
      <c r="D495" s="143"/>
      <c r="E495" s="144"/>
      <c r="F495" s="144"/>
      <c r="G495" s="144"/>
      <c r="H495" s="144"/>
      <c r="I495" s="144"/>
      <c r="J495" s="144"/>
      <c r="K495" s="144"/>
      <c r="L495" s="144"/>
      <c r="M495" s="144"/>
    </row>
    <row r="496" spans="1:13" x14ac:dyDescent="0.2">
      <c r="A496" s="128">
        <v>3</v>
      </c>
      <c r="B496" s="89" t="s">
        <v>113</v>
      </c>
      <c r="C496" s="139">
        <f>SUM(C497:C499)</f>
        <v>23000</v>
      </c>
      <c r="D496" s="139">
        <f t="shared" ref="D496:M496" si="158">SUM(D497:D499)</f>
        <v>0</v>
      </c>
      <c r="E496" s="139">
        <f t="shared" si="158"/>
        <v>0</v>
      </c>
      <c r="F496" s="139">
        <f t="shared" si="158"/>
        <v>0</v>
      </c>
      <c r="G496" s="139">
        <f t="shared" si="158"/>
        <v>0</v>
      </c>
      <c r="H496" s="139">
        <f t="shared" si="158"/>
        <v>0</v>
      </c>
      <c r="I496" s="139">
        <f t="shared" si="158"/>
        <v>0</v>
      </c>
      <c r="J496" s="139">
        <f t="shared" si="158"/>
        <v>23000</v>
      </c>
      <c r="K496" s="139">
        <f t="shared" si="158"/>
        <v>0</v>
      </c>
      <c r="L496" s="139">
        <f t="shared" si="158"/>
        <v>0</v>
      </c>
      <c r="M496" s="139">
        <f t="shared" si="158"/>
        <v>0</v>
      </c>
    </row>
    <row r="497" spans="1:13" x14ac:dyDescent="0.2">
      <c r="A497" s="128">
        <v>31</v>
      </c>
      <c r="B497" s="89" t="s">
        <v>12</v>
      </c>
      <c r="C497" s="137">
        <f>SUM(D497:M497)</f>
        <v>0</v>
      </c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</row>
    <row r="498" spans="1:13" x14ac:dyDescent="0.2">
      <c r="A498" s="128">
        <v>32</v>
      </c>
      <c r="B498" s="89" t="s">
        <v>16</v>
      </c>
      <c r="C498" s="137">
        <v>23000</v>
      </c>
      <c r="D498" s="137"/>
      <c r="E498" s="137"/>
      <c r="F498" s="137"/>
      <c r="G498" s="137"/>
      <c r="H498" s="137"/>
      <c r="I498" s="137"/>
      <c r="J498" s="137">
        <v>23000</v>
      </c>
      <c r="K498" s="137"/>
      <c r="L498" s="137"/>
      <c r="M498" s="137"/>
    </row>
    <row r="499" spans="1:13" x14ac:dyDescent="0.2">
      <c r="A499" s="91">
        <v>34</v>
      </c>
      <c r="B499" s="89" t="s">
        <v>20</v>
      </c>
      <c r="C499" s="137">
        <f>SUM(D499:M499)</f>
        <v>0</v>
      </c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</row>
    <row r="500" spans="1:13" ht="25.5" x14ac:dyDescent="0.2">
      <c r="A500" s="91">
        <v>4</v>
      </c>
      <c r="B500" s="89" t="s">
        <v>28</v>
      </c>
      <c r="C500" s="139">
        <f t="shared" ref="C500:M500" si="159">SUM(C501)</f>
        <v>0</v>
      </c>
      <c r="D500" s="139">
        <f t="shared" si="159"/>
        <v>0</v>
      </c>
      <c r="E500" s="139">
        <f t="shared" si="159"/>
        <v>0</v>
      </c>
      <c r="F500" s="139">
        <f t="shared" si="159"/>
        <v>0</v>
      </c>
      <c r="G500" s="139">
        <f t="shared" si="159"/>
        <v>0</v>
      </c>
      <c r="H500" s="139">
        <f t="shared" si="159"/>
        <v>0</v>
      </c>
      <c r="I500" s="139">
        <f t="shared" si="159"/>
        <v>0</v>
      </c>
      <c r="J500" s="139">
        <f t="shared" si="159"/>
        <v>0</v>
      </c>
      <c r="K500" s="139">
        <f t="shared" si="159"/>
        <v>0</v>
      </c>
      <c r="L500" s="139">
        <f t="shared" si="159"/>
        <v>0</v>
      </c>
      <c r="M500" s="139">
        <f t="shared" si="159"/>
        <v>0</v>
      </c>
    </row>
    <row r="501" spans="1:13" ht="38.25" x14ac:dyDescent="0.2">
      <c r="A501" s="91">
        <v>42</v>
      </c>
      <c r="B501" s="89" t="s">
        <v>40</v>
      </c>
      <c r="C501" s="137">
        <f>SUM(D501:M501)</f>
        <v>0</v>
      </c>
      <c r="D501" s="139"/>
      <c r="E501" s="139"/>
      <c r="F501" s="139"/>
      <c r="G501" s="139"/>
      <c r="H501" s="139"/>
      <c r="I501" s="139"/>
      <c r="J501" s="139"/>
      <c r="K501" s="139"/>
      <c r="L501" s="139"/>
      <c r="M501" s="139"/>
    </row>
    <row r="502" spans="1:13" x14ac:dyDescent="0.2">
      <c r="A502" s="91"/>
      <c r="B502" s="89" t="s">
        <v>109</v>
      </c>
      <c r="C502" s="139">
        <f>C496+C500</f>
        <v>23000</v>
      </c>
      <c r="D502" s="139">
        <f t="shared" ref="D502:M502" si="160">D496+D500</f>
        <v>0</v>
      </c>
      <c r="E502" s="139">
        <f t="shared" si="160"/>
        <v>0</v>
      </c>
      <c r="F502" s="139">
        <f t="shared" si="160"/>
        <v>0</v>
      </c>
      <c r="G502" s="139">
        <f t="shared" si="160"/>
        <v>0</v>
      </c>
      <c r="H502" s="139">
        <f t="shared" si="160"/>
        <v>0</v>
      </c>
      <c r="I502" s="139">
        <f t="shared" si="160"/>
        <v>0</v>
      </c>
      <c r="J502" s="139">
        <f t="shared" si="160"/>
        <v>23000</v>
      </c>
      <c r="K502" s="139">
        <f t="shared" si="160"/>
        <v>0</v>
      </c>
      <c r="L502" s="139">
        <f t="shared" si="160"/>
        <v>0</v>
      </c>
      <c r="M502" s="139">
        <f t="shared" si="160"/>
        <v>0</v>
      </c>
    </row>
    <row r="503" spans="1:13" x14ac:dyDescent="0.2">
      <c r="A503" s="149"/>
      <c r="B503" s="142" t="s">
        <v>39</v>
      </c>
      <c r="C503" s="143" t="s">
        <v>112</v>
      </c>
      <c r="D503" s="143"/>
      <c r="E503" s="144"/>
      <c r="F503" s="144"/>
      <c r="G503" s="144"/>
      <c r="H503" s="144"/>
      <c r="I503" s="144"/>
      <c r="J503" s="144"/>
      <c r="K503" s="144"/>
      <c r="L503" s="144"/>
      <c r="M503" s="144"/>
    </row>
    <row r="504" spans="1:13" x14ac:dyDescent="0.2">
      <c r="A504" s="128">
        <v>3</v>
      </c>
      <c r="B504" s="89" t="s">
        <v>113</v>
      </c>
      <c r="C504" s="139">
        <f>SUM(C505:C507)</f>
        <v>14600</v>
      </c>
      <c r="D504" s="139">
        <f t="shared" ref="D504:M504" si="161">SUM(D505:D507)</f>
        <v>0</v>
      </c>
      <c r="E504" s="139">
        <f t="shared" si="161"/>
        <v>0</v>
      </c>
      <c r="F504" s="139">
        <f t="shared" si="161"/>
        <v>0</v>
      </c>
      <c r="G504" s="139">
        <f t="shared" si="161"/>
        <v>0</v>
      </c>
      <c r="H504" s="139">
        <f t="shared" si="161"/>
        <v>0</v>
      </c>
      <c r="I504" s="139">
        <f t="shared" si="161"/>
        <v>0</v>
      </c>
      <c r="J504" s="139">
        <f t="shared" si="161"/>
        <v>14600</v>
      </c>
      <c r="K504" s="139">
        <f t="shared" si="161"/>
        <v>0</v>
      </c>
      <c r="L504" s="139">
        <f t="shared" si="161"/>
        <v>0</v>
      </c>
      <c r="M504" s="139">
        <f t="shared" si="161"/>
        <v>0</v>
      </c>
    </row>
    <row r="505" spans="1:13" x14ac:dyDescent="0.2">
      <c r="A505" s="128">
        <v>31</v>
      </c>
      <c r="B505" s="89" t="s">
        <v>12</v>
      </c>
      <c r="C505" s="137">
        <f>SUM(D505:M505)</f>
        <v>0</v>
      </c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</row>
    <row r="506" spans="1:13" x14ac:dyDescent="0.2">
      <c r="A506" s="128">
        <v>32</v>
      </c>
      <c r="B506" s="89" t="s">
        <v>16</v>
      </c>
      <c r="C506" s="137">
        <v>14600</v>
      </c>
      <c r="D506" s="137"/>
      <c r="E506" s="137"/>
      <c r="F506" s="137"/>
      <c r="G506" s="137"/>
      <c r="H506" s="137"/>
      <c r="I506" s="137"/>
      <c r="J506" s="137">
        <v>14600</v>
      </c>
      <c r="K506" s="137"/>
      <c r="L506" s="137"/>
      <c r="M506" s="137"/>
    </row>
    <row r="507" spans="1:13" x14ac:dyDescent="0.2">
      <c r="A507" s="91">
        <v>34</v>
      </c>
      <c r="B507" s="89" t="s">
        <v>20</v>
      </c>
      <c r="C507" s="137">
        <f>SUM(D507:M507)</f>
        <v>0</v>
      </c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</row>
    <row r="508" spans="1:13" ht="25.5" x14ac:dyDescent="0.2">
      <c r="A508" s="91">
        <v>4</v>
      </c>
      <c r="B508" s="89" t="s">
        <v>28</v>
      </c>
      <c r="C508" s="139">
        <f t="shared" ref="C508:M508" si="162">SUM(C509)</f>
        <v>0</v>
      </c>
      <c r="D508" s="139">
        <f t="shared" si="162"/>
        <v>0</v>
      </c>
      <c r="E508" s="139">
        <f t="shared" si="162"/>
        <v>0</v>
      </c>
      <c r="F508" s="139">
        <f t="shared" si="162"/>
        <v>0</v>
      </c>
      <c r="G508" s="139">
        <f t="shared" si="162"/>
        <v>0</v>
      </c>
      <c r="H508" s="139">
        <f t="shared" si="162"/>
        <v>0</v>
      </c>
      <c r="I508" s="139">
        <f t="shared" si="162"/>
        <v>0</v>
      </c>
      <c r="J508" s="139">
        <f t="shared" si="162"/>
        <v>0</v>
      </c>
      <c r="K508" s="139">
        <f t="shared" si="162"/>
        <v>0</v>
      </c>
      <c r="L508" s="139">
        <f t="shared" si="162"/>
        <v>0</v>
      </c>
      <c r="M508" s="139">
        <f t="shared" si="162"/>
        <v>0</v>
      </c>
    </row>
    <row r="509" spans="1:13" ht="28.5" customHeight="1" x14ac:dyDescent="0.2">
      <c r="A509" s="91">
        <v>42</v>
      </c>
      <c r="B509" s="89" t="s">
        <v>40</v>
      </c>
      <c r="C509" s="137">
        <f>SUM(D509:M509)</f>
        <v>0</v>
      </c>
      <c r="D509" s="139"/>
      <c r="E509" s="139"/>
      <c r="F509" s="139"/>
      <c r="G509" s="139"/>
      <c r="H509" s="139"/>
      <c r="I509" s="139"/>
      <c r="J509" s="139"/>
      <c r="K509" s="139"/>
      <c r="L509" s="139"/>
      <c r="M509" s="139"/>
    </row>
    <row r="510" spans="1:13" x14ac:dyDescent="0.2">
      <c r="A510" s="91"/>
      <c r="B510" s="89" t="s">
        <v>109</v>
      </c>
      <c r="C510" s="139">
        <f>C504+C508</f>
        <v>14600</v>
      </c>
      <c r="D510" s="139">
        <f t="shared" ref="D510:M510" si="163">D504+D508</f>
        <v>0</v>
      </c>
      <c r="E510" s="139">
        <f t="shared" si="163"/>
        <v>0</v>
      </c>
      <c r="F510" s="139">
        <f t="shared" si="163"/>
        <v>0</v>
      </c>
      <c r="G510" s="139">
        <f t="shared" si="163"/>
        <v>0</v>
      </c>
      <c r="H510" s="139">
        <f t="shared" si="163"/>
        <v>0</v>
      </c>
      <c r="I510" s="139">
        <f t="shared" si="163"/>
        <v>0</v>
      </c>
      <c r="J510" s="139">
        <f t="shared" si="163"/>
        <v>14600</v>
      </c>
      <c r="K510" s="139">
        <f t="shared" si="163"/>
        <v>0</v>
      </c>
      <c r="L510" s="139">
        <f t="shared" si="163"/>
        <v>0</v>
      </c>
      <c r="M510" s="139">
        <f t="shared" si="163"/>
        <v>0</v>
      </c>
    </row>
    <row r="511" spans="1:13" x14ac:dyDescent="0.2">
      <c r="A511" s="91"/>
      <c r="B511" s="89" t="s">
        <v>109</v>
      </c>
      <c r="C511" s="139">
        <f>C505+C509</f>
        <v>0</v>
      </c>
      <c r="D511" s="139">
        <f t="shared" ref="D511:M511" si="164">D505+D509</f>
        <v>0</v>
      </c>
      <c r="E511" s="139">
        <f t="shared" si="164"/>
        <v>0</v>
      </c>
      <c r="F511" s="139">
        <f t="shared" si="164"/>
        <v>0</v>
      </c>
      <c r="G511" s="139">
        <f t="shared" si="164"/>
        <v>0</v>
      </c>
      <c r="H511" s="139">
        <f t="shared" si="164"/>
        <v>0</v>
      </c>
      <c r="I511" s="139">
        <f t="shared" si="164"/>
        <v>0</v>
      </c>
      <c r="J511" s="139">
        <f t="shared" si="164"/>
        <v>0</v>
      </c>
      <c r="K511" s="139">
        <f t="shared" si="164"/>
        <v>0</v>
      </c>
      <c r="L511" s="139">
        <f t="shared" si="164"/>
        <v>0</v>
      </c>
      <c r="M511" s="139">
        <f t="shared" si="164"/>
        <v>0</v>
      </c>
    </row>
    <row r="512" spans="1:13" x14ac:dyDescent="0.2">
      <c r="A512" s="149"/>
      <c r="B512" s="142" t="s">
        <v>39</v>
      </c>
      <c r="C512" s="143" t="s">
        <v>114</v>
      </c>
      <c r="D512" s="143"/>
      <c r="E512" s="144"/>
      <c r="F512" s="144"/>
      <c r="G512" s="144"/>
      <c r="H512" s="144"/>
      <c r="I512" s="144"/>
      <c r="J512" s="144"/>
      <c r="K512" s="144"/>
      <c r="L512" s="144"/>
      <c r="M512" s="144"/>
    </row>
    <row r="513" spans="1:13" x14ac:dyDescent="0.2">
      <c r="A513" s="128">
        <v>3</v>
      </c>
      <c r="B513" s="89" t="s">
        <v>113</v>
      </c>
      <c r="C513" s="139"/>
      <c r="D513" s="139"/>
      <c r="E513" s="139">
        <f t="shared" ref="E513:M513" si="165">SUM(E514:E516)</f>
        <v>0</v>
      </c>
      <c r="F513" s="139">
        <f t="shared" si="165"/>
        <v>0</v>
      </c>
      <c r="G513" s="139">
        <f t="shared" si="165"/>
        <v>0</v>
      </c>
      <c r="H513" s="139">
        <f t="shared" si="165"/>
        <v>0</v>
      </c>
      <c r="I513" s="139">
        <f t="shared" si="165"/>
        <v>0</v>
      </c>
      <c r="J513" s="139">
        <f t="shared" si="165"/>
        <v>0</v>
      </c>
      <c r="K513" s="139">
        <f t="shared" si="165"/>
        <v>0</v>
      </c>
      <c r="L513" s="139">
        <f t="shared" si="165"/>
        <v>0</v>
      </c>
      <c r="M513" s="139">
        <f t="shared" si="165"/>
        <v>0</v>
      </c>
    </row>
    <row r="514" spans="1:13" x14ac:dyDescent="0.2">
      <c r="A514" s="128">
        <v>31</v>
      </c>
      <c r="B514" s="89" t="s">
        <v>12</v>
      </c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</row>
    <row r="515" spans="1:13" x14ac:dyDescent="0.2">
      <c r="A515" s="128">
        <v>32</v>
      </c>
      <c r="B515" s="89" t="s">
        <v>16</v>
      </c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</row>
    <row r="516" spans="1:13" x14ac:dyDescent="0.2">
      <c r="A516" s="91">
        <v>34</v>
      </c>
      <c r="B516" s="89" t="s">
        <v>20</v>
      </c>
      <c r="C516" s="137">
        <f>SUM(D516:M516)</f>
        <v>0</v>
      </c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</row>
    <row r="517" spans="1:13" ht="25.5" x14ac:dyDescent="0.2">
      <c r="A517" s="91">
        <v>4</v>
      </c>
      <c r="B517" s="89" t="s">
        <v>28</v>
      </c>
      <c r="C517" s="139">
        <f t="shared" ref="C517:M517" si="166">SUM(C518)</f>
        <v>0</v>
      </c>
      <c r="D517" s="139">
        <f t="shared" si="166"/>
        <v>0</v>
      </c>
      <c r="E517" s="139">
        <f t="shared" si="166"/>
        <v>0</v>
      </c>
      <c r="F517" s="139">
        <f t="shared" si="166"/>
        <v>0</v>
      </c>
      <c r="G517" s="139">
        <f t="shared" si="166"/>
        <v>0</v>
      </c>
      <c r="H517" s="139">
        <f t="shared" si="166"/>
        <v>0</v>
      </c>
      <c r="I517" s="139">
        <f t="shared" si="166"/>
        <v>0</v>
      </c>
      <c r="J517" s="139">
        <f t="shared" si="166"/>
        <v>0</v>
      </c>
      <c r="K517" s="139">
        <f t="shared" si="166"/>
        <v>0</v>
      </c>
      <c r="L517" s="139">
        <f t="shared" si="166"/>
        <v>0</v>
      </c>
      <c r="M517" s="139">
        <f t="shared" si="166"/>
        <v>0</v>
      </c>
    </row>
    <row r="518" spans="1:13" ht="38.25" x14ac:dyDescent="0.2">
      <c r="A518" s="91">
        <v>42</v>
      </c>
      <c r="B518" s="89" t="s">
        <v>40</v>
      </c>
      <c r="C518" s="137">
        <f>SUM(D518:M518)</f>
        <v>0</v>
      </c>
      <c r="D518" s="139"/>
      <c r="E518" s="139"/>
      <c r="F518" s="139"/>
      <c r="G518" s="139"/>
      <c r="H518" s="139"/>
      <c r="I518" s="139"/>
      <c r="J518" s="139"/>
      <c r="K518" s="139"/>
      <c r="L518" s="139"/>
      <c r="M518" s="139"/>
    </row>
    <row r="519" spans="1:13" x14ac:dyDescent="0.2">
      <c r="A519" s="91"/>
      <c r="B519" s="89" t="s">
        <v>109</v>
      </c>
      <c r="C519" s="139"/>
      <c r="D519" s="139"/>
      <c r="E519" s="139">
        <f t="shared" ref="E519:I519" si="167">E513+E517</f>
        <v>0</v>
      </c>
      <c r="F519" s="139">
        <f t="shared" si="167"/>
        <v>0</v>
      </c>
      <c r="G519" s="139">
        <f t="shared" si="167"/>
        <v>0</v>
      </c>
      <c r="H519" s="139">
        <f t="shared" si="167"/>
        <v>0</v>
      </c>
      <c r="I519" s="139">
        <f t="shared" si="167"/>
        <v>0</v>
      </c>
      <c r="J519" s="139"/>
      <c r="K519" s="139">
        <f t="shared" ref="K519:M519" si="168">K513+K517</f>
        <v>0</v>
      </c>
      <c r="L519" s="139">
        <f t="shared" si="168"/>
        <v>0</v>
      </c>
      <c r="M519" s="139">
        <f t="shared" si="168"/>
        <v>0</v>
      </c>
    </row>
  </sheetData>
  <mergeCells count="1">
    <mergeCell ref="A1:M1"/>
  </mergeCells>
  <phoneticPr fontId="0" type="noConversion"/>
  <printOptions horizontalCentered="1"/>
  <pageMargins left="0" right="0" top="0.27559055118110237" bottom="0.15748031496062992" header="0.31496062992125984" footer="0.31496062992125984"/>
  <pageSetup paperSize="9" scale="74" firstPageNumber="3" fitToHeight="0" orientation="landscape" useFirstPageNumber="1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tajnistvo</cp:lastModifiedBy>
  <cp:lastPrinted>2020-12-28T09:14:14Z</cp:lastPrinted>
  <dcterms:created xsi:type="dcterms:W3CDTF">2013-09-11T11:00:21Z</dcterms:created>
  <dcterms:modified xsi:type="dcterms:W3CDTF">2020-12-30T10:46:04Z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