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stvo\Desktop\"/>
    </mc:Choice>
  </mc:AlternateContent>
  <bookViews>
    <workbookView xWindow="0" yWindow="0" windowWidth="20490" windowHeight="732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DIO'!$A$2:$G$32</definedName>
    <definedName name="_xlnm.Print_Area" localSheetId="1">'PLAN PRIHODA'!$A$1:$U$25</definedName>
    <definedName name="_xlnm.Print_Area" localSheetId="2">'PLAN RASHODA I IZDATAKA'!$A$1:$X$449</definedName>
  </definedNames>
  <calcPr calcId="162913"/>
</workbook>
</file>

<file path=xl/calcChain.xml><?xml version="1.0" encoding="utf-8"?>
<calcChain xmlns="http://schemas.openxmlformats.org/spreadsheetml/2006/main">
  <c r="D501" i="3" l="1"/>
  <c r="C501" i="3"/>
  <c r="U500" i="3"/>
  <c r="S500" i="3"/>
  <c r="Q500" i="3"/>
  <c r="P500" i="3"/>
  <c r="O500" i="3"/>
  <c r="M500" i="3"/>
  <c r="K500" i="3"/>
  <c r="I500" i="3"/>
  <c r="G500" i="3"/>
  <c r="E500" i="3"/>
  <c r="D500" i="3"/>
  <c r="C500" i="3"/>
  <c r="D499" i="3"/>
  <c r="D497" i="3" s="1"/>
  <c r="C499" i="3"/>
  <c r="C497" i="3" s="1"/>
  <c r="D498" i="3"/>
  <c r="C498" i="3"/>
  <c r="U497" i="3"/>
  <c r="S497" i="3"/>
  <c r="S491" i="3" s="1"/>
  <c r="S490" i="3" s="1"/>
  <c r="Q497" i="3"/>
  <c r="P497" i="3"/>
  <c r="O497" i="3"/>
  <c r="M497" i="3"/>
  <c r="M491" i="3" s="1"/>
  <c r="M490" i="3" s="1"/>
  <c r="K497" i="3"/>
  <c r="I497" i="3"/>
  <c r="G497" i="3"/>
  <c r="E497" i="3"/>
  <c r="E491" i="3" s="1"/>
  <c r="E490" i="3" s="1"/>
  <c r="D496" i="3"/>
  <c r="C496" i="3"/>
  <c r="D495" i="3"/>
  <c r="C495" i="3"/>
  <c r="D494" i="3"/>
  <c r="C494" i="3"/>
  <c r="D493" i="3"/>
  <c r="C493" i="3"/>
  <c r="U492" i="3"/>
  <c r="S492" i="3"/>
  <c r="Q492" i="3"/>
  <c r="Q491" i="3" s="1"/>
  <c r="Q490" i="3" s="1"/>
  <c r="P492" i="3"/>
  <c r="O492" i="3"/>
  <c r="M492" i="3"/>
  <c r="K492" i="3"/>
  <c r="K491" i="3" s="1"/>
  <c r="K490" i="3" s="1"/>
  <c r="I492" i="3"/>
  <c r="G492" i="3"/>
  <c r="E492" i="3"/>
  <c r="C492" i="3"/>
  <c r="C491" i="3" s="1"/>
  <c r="C490" i="3" s="1"/>
  <c r="C502" i="3" s="1"/>
  <c r="U491" i="3"/>
  <c r="P491" i="3"/>
  <c r="P490" i="3" s="1"/>
  <c r="O491" i="3"/>
  <c r="I491" i="3"/>
  <c r="I490" i="3" s="1"/>
  <c r="G491" i="3"/>
  <c r="U490" i="3"/>
  <c r="O490" i="3"/>
  <c r="G490" i="3"/>
  <c r="D489" i="3"/>
  <c r="C489" i="3"/>
  <c r="D488" i="3"/>
  <c r="C488" i="3"/>
  <c r="D487" i="3"/>
  <c r="C487" i="3"/>
  <c r="C485" i="3" s="1"/>
  <c r="C484" i="3" s="1"/>
  <c r="D486" i="3"/>
  <c r="C486" i="3"/>
  <c r="U485" i="3"/>
  <c r="S485" i="3"/>
  <c r="Q485" i="3"/>
  <c r="P485" i="3"/>
  <c r="O485" i="3"/>
  <c r="M485" i="3"/>
  <c r="K485" i="3"/>
  <c r="I485" i="3"/>
  <c r="G485" i="3"/>
  <c r="E485" i="3"/>
  <c r="D485" i="3"/>
  <c r="U484" i="3"/>
  <c r="S484" i="3"/>
  <c r="Q484" i="3"/>
  <c r="P484" i="3"/>
  <c r="O484" i="3"/>
  <c r="M484" i="3"/>
  <c r="K484" i="3"/>
  <c r="I484" i="3"/>
  <c r="G484" i="3"/>
  <c r="E484" i="3"/>
  <c r="D484" i="3"/>
  <c r="D483" i="3"/>
  <c r="C483" i="3"/>
  <c r="D482" i="3"/>
  <c r="C482" i="3"/>
  <c r="D481" i="3"/>
  <c r="C481" i="3"/>
  <c r="C479" i="3" s="1"/>
  <c r="D480" i="3"/>
  <c r="C480" i="3"/>
  <c r="U479" i="3"/>
  <c r="S479" i="3"/>
  <c r="S453" i="3" s="1"/>
  <c r="Q479" i="3"/>
  <c r="P479" i="3"/>
  <c r="O479" i="3"/>
  <c r="M479" i="3"/>
  <c r="M453" i="3" s="1"/>
  <c r="K479" i="3"/>
  <c r="I479" i="3"/>
  <c r="G479" i="3"/>
  <c r="E479" i="3"/>
  <c r="E453" i="3" s="1"/>
  <c r="D479" i="3"/>
  <c r="U477" i="3"/>
  <c r="Q477" i="3"/>
  <c r="P477" i="3"/>
  <c r="O477" i="3"/>
  <c r="K477" i="3"/>
  <c r="I477" i="3"/>
  <c r="G477" i="3"/>
  <c r="D477" i="3"/>
  <c r="C477" i="3"/>
  <c r="D476" i="3"/>
  <c r="C476" i="3"/>
  <c r="D475" i="3"/>
  <c r="C475" i="3"/>
  <c r="D474" i="3"/>
  <c r="C474" i="3"/>
  <c r="D473" i="3"/>
  <c r="C473" i="3"/>
  <c r="D472" i="3"/>
  <c r="C472" i="3"/>
  <c r="D471" i="3"/>
  <c r="C471" i="3"/>
  <c r="D470" i="3"/>
  <c r="C470" i="3"/>
  <c r="D469" i="3"/>
  <c r="C469" i="3"/>
  <c r="D468" i="3"/>
  <c r="C468" i="3"/>
  <c r="C467" i="3" s="1"/>
  <c r="U467" i="3"/>
  <c r="S467" i="3"/>
  <c r="Q467" i="3"/>
  <c r="P467" i="3"/>
  <c r="O467" i="3"/>
  <c r="M467" i="3"/>
  <c r="K467" i="3"/>
  <c r="I467" i="3"/>
  <c r="G467" i="3"/>
  <c r="E467" i="3"/>
  <c r="D466" i="3"/>
  <c r="C466" i="3"/>
  <c r="D465" i="3"/>
  <c r="C465" i="3"/>
  <c r="D464" i="3"/>
  <c r="C464" i="3"/>
  <c r="D463" i="3"/>
  <c r="C463" i="3"/>
  <c r="D462" i="3"/>
  <c r="C462" i="3"/>
  <c r="D461" i="3"/>
  <c r="C461" i="3"/>
  <c r="D460" i="3"/>
  <c r="C460" i="3"/>
  <c r="U459" i="3"/>
  <c r="S459" i="3"/>
  <c r="Q459" i="3"/>
  <c r="Q453" i="3" s="1"/>
  <c r="P459" i="3"/>
  <c r="O459" i="3"/>
  <c r="M459" i="3"/>
  <c r="K459" i="3"/>
  <c r="K453" i="3" s="1"/>
  <c r="I459" i="3"/>
  <c r="G459" i="3"/>
  <c r="E459" i="3"/>
  <c r="D459" i="3"/>
  <c r="D458" i="3"/>
  <c r="C458" i="3"/>
  <c r="D457" i="3"/>
  <c r="C457" i="3"/>
  <c r="D456" i="3"/>
  <c r="C456" i="3"/>
  <c r="D455" i="3"/>
  <c r="C455" i="3"/>
  <c r="U454" i="3"/>
  <c r="S454" i="3"/>
  <c r="Q454" i="3"/>
  <c r="P454" i="3"/>
  <c r="P453" i="3" s="1"/>
  <c r="O454" i="3"/>
  <c r="M454" i="3"/>
  <c r="K454" i="3"/>
  <c r="I454" i="3"/>
  <c r="I453" i="3" s="1"/>
  <c r="G454" i="3"/>
  <c r="E454" i="3"/>
  <c r="D454" i="3"/>
  <c r="U453" i="3"/>
  <c r="O453" i="3"/>
  <c r="G453" i="3"/>
  <c r="C452" i="3"/>
  <c r="D451" i="3"/>
  <c r="C451" i="3"/>
  <c r="U450" i="3"/>
  <c r="S450" i="3"/>
  <c r="Q450" i="3"/>
  <c r="P450" i="3"/>
  <c r="O450" i="3"/>
  <c r="M450" i="3"/>
  <c r="K450" i="3"/>
  <c r="I450" i="3"/>
  <c r="G450" i="3"/>
  <c r="E450" i="3"/>
  <c r="D450" i="3"/>
  <c r="D449" i="3"/>
  <c r="C449" i="3"/>
  <c r="U448" i="3"/>
  <c r="S448" i="3"/>
  <c r="Q448" i="3"/>
  <c r="Q442" i="3" s="1"/>
  <c r="Q441" i="3" s="1"/>
  <c r="Q502" i="3" s="1"/>
  <c r="P448" i="3"/>
  <c r="O448" i="3"/>
  <c r="M448" i="3"/>
  <c r="K448" i="3"/>
  <c r="K442" i="3" s="1"/>
  <c r="K441" i="3" s="1"/>
  <c r="K502" i="3" s="1"/>
  <c r="I448" i="3"/>
  <c r="G448" i="3"/>
  <c r="E448" i="3"/>
  <c r="D448" i="3"/>
  <c r="C448" i="3"/>
  <c r="D447" i="3"/>
  <c r="C447" i="3"/>
  <c r="D446" i="3"/>
  <c r="C446" i="3"/>
  <c r="D445" i="3"/>
  <c r="C445" i="3"/>
  <c r="C444" i="3"/>
  <c r="C443" i="3" s="1"/>
  <c r="U443" i="3"/>
  <c r="S443" i="3"/>
  <c r="Q443" i="3"/>
  <c r="P443" i="3"/>
  <c r="P442" i="3" s="1"/>
  <c r="O443" i="3"/>
  <c r="M443" i="3"/>
  <c r="K443" i="3"/>
  <c r="I443" i="3"/>
  <c r="I442" i="3" s="1"/>
  <c r="I441" i="3" s="1"/>
  <c r="I502" i="3" s="1"/>
  <c r="G443" i="3"/>
  <c r="E443" i="3"/>
  <c r="U442" i="3"/>
  <c r="S442" i="3"/>
  <c r="S441" i="3" s="1"/>
  <c r="S502" i="3" s="1"/>
  <c r="O442" i="3"/>
  <c r="M442" i="3"/>
  <c r="G442" i="3"/>
  <c r="E442" i="3"/>
  <c r="E441" i="3" s="1"/>
  <c r="E502" i="3" s="1"/>
  <c r="C115" i="3"/>
  <c r="C112" i="3"/>
  <c r="T175" i="3"/>
  <c r="T174" i="3" s="1"/>
  <c r="T169" i="3"/>
  <c r="T151" i="3"/>
  <c r="T146" i="3"/>
  <c r="T142" i="3"/>
  <c r="T140" i="3"/>
  <c r="T135" i="3"/>
  <c r="T134" i="3" s="1"/>
  <c r="T182" i="3"/>
  <c r="T190" i="3"/>
  <c r="G20" i="2"/>
  <c r="H182" i="3"/>
  <c r="H190" i="3"/>
  <c r="H151" i="3"/>
  <c r="H146" i="3"/>
  <c r="H142" i="3"/>
  <c r="H140" i="3"/>
  <c r="H135" i="3"/>
  <c r="P190" i="3"/>
  <c r="P187" i="3"/>
  <c r="P182" i="3"/>
  <c r="P181" i="3" s="1"/>
  <c r="P180" i="3" s="1"/>
  <c r="P175" i="3"/>
  <c r="P174" i="3" s="1"/>
  <c r="P169" i="3"/>
  <c r="P151" i="3"/>
  <c r="P146" i="3"/>
  <c r="P142" i="3"/>
  <c r="P140" i="3"/>
  <c r="P135" i="3"/>
  <c r="J146" i="3"/>
  <c r="J142" i="3"/>
  <c r="J140" i="3"/>
  <c r="J135" i="3"/>
  <c r="J151" i="3"/>
  <c r="J175" i="3"/>
  <c r="J174" i="3" s="1"/>
  <c r="J182" i="3"/>
  <c r="J187" i="3"/>
  <c r="J190" i="3"/>
  <c r="D190" i="3"/>
  <c r="D186" i="3"/>
  <c r="D185" i="3"/>
  <c r="D182" i="3" s="1"/>
  <c r="D183" i="3"/>
  <c r="D179" i="3"/>
  <c r="D178" i="3"/>
  <c r="D177" i="3"/>
  <c r="D175" i="3" s="1"/>
  <c r="D174" i="3" s="1"/>
  <c r="D172" i="3"/>
  <c r="D170" i="3"/>
  <c r="D167" i="3"/>
  <c r="D166" i="3"/>
  <c r="D164" i="3"/>
  <c r="D163" i="3"/>
  <c r="D162" i="3"/>
  <c r="D158" i="3"/>
  <c r="D157" i="3"/>
  <c r="D154" i="3"/>
  <c r="D150" i="3"/>
  <c r="D149" i="3"/>
  <c r="D146" i="3" s="1"/>
  <c r="D148" i="3"/>
  <c r="D144" i="3"/>
  <c r="D143" i="3"/>
  <c r="D141" i="3"/>
  <c r="D140" i="3" s="1"/>
  <c r="D139" i="3"/>
  <c r="D138" i="3"/>
  <c r="D137" i="3"/>
  <c r="D136" i="3"/>
  <c r="C191" i="3"/>
  <c r="C189" i="3"/>
  <c r="C188" i="3"/>
  <c r="C186" i="3"/>
  <c r="C185" i="3"/>
  <c r="C184" i="3"/>
  <c r="C183" i="3"/>
  <c r="C182" i="3" s="1"/>
  <c r="C179" i="3"/>
  <c r="C178" i="3"/>
  <c r="C177" i="3"/>
  <c r="C176" i="3"/>
  <c r="C173" i="3"/>
  <c r="C172" i="3"/>
  <c r="C171" i="3"/>
  <c r="C170" i="3"/>
  <c r="C169" i="3" s="1"/>
  <c r="C168" i="3"/>
  <c r="C167" i="3"/>
  <c r="C166" i="3"/>
  <c r="C165" i="3"/>
  <c r="C164" i="3"/>
  <c r="C163" i="3"/>
  <c r="C162" i="3"/>
  <c r="C161" i="3"/>
  <c r="C159" i="3" s="1"/>
  <c r="C160" i="3"/>
  <c r="C158" i="3"/>
  <c r="C157" i="3"/>
  <c r="C156" i="3"/>
  <c r="C155" i="3"/>
  <c r="C154" i="3"/>
  <c r="C153" i="3"/>
  <c r="C152" i="3"/>
  <c r="C151" i="3" s="1"/>
  <c r="C150" i="3"/>
  <c r="C149" i="3"/>
  <c r="C148" i="3"/>
  <c r="C147" i="3"/>
  <c r="C146" i="3" s="1"/>
  <c r="C144" i="3"/>
  <c r="C143" i="3"/>
  <c r="C141" i="3"/>
  <c r="C137" i="3"/>
  <c r="C138" i="3"/>
  <c r="C139" i="3"/>
  <c r="C136" i="3"/>
  <c r="R251" i="3"/>
  <c r="R248" i="3"/>
  <c r="R243" i="3"/>
  <c r="R236" i="3"/>
  <c r="R235" i="3" s="1"/>
  <c r="R230" i="3"/>
  <c r="R220" i="3"/>
  <c r="R212" i="3"/>
  <c r="R207" i="3"/>
  <c r="R203" i="3"/>
  <c r="R201" i="3"/>
  <c r="R196" i="3"/>
  <c r="D252" i="3"/>
  <c r="D251" i="3" s="1"/>
  <c r="D250" i="3"/>
  <c r="D249" i="3"/>
  <c r="D247" i="3"/>
  <c r="D246" i="3"/>
  <c r="D245" i="3"/>
  <c r="D244" i="3"/>
  <c r="D240" i="3"/>
  <c r="D239" i="3"/>
  <c r="D238" i="3"/>
  <c r="D237" i="3"/>
  <c r="D234" i="3"/>
  <c r="D233" i="3"/>
  <c r="D232" i="3"/>
  <c r="D231" i="3"/>
  <c r="D229" i="3"/>
  <c r="D228" i="3"/>
  <c r="D227" i="3"/>
  <c r="D226" i="3"/>
  <c r="D225" i="3"/>
  <c r="D224" i="3"/>
  <c r="D223" i="3"/>
  <c r="D222" i="3"/>
  <c r="D221" i="3"/>
  <c r="D219" i="3"/>
  <c r="D218" i="3"/>
  <c r="D217" i="3"/>
  <c r="D216" i="3"/>
  <c r="D215" i="3"/>
  <c r="D214" i="3"/>
  <c r="D213" i="3"/>
  <c r="D211" i="3"/>
  <c r="D210" i="3"/>
  <c r="D209" i="3"/>
  <c r="D208" i="3"/>
  <c r="D204" i="3"/>
  <c r="D202" i="3"/>
  <c r="D201" i="3" s="1"/>
  <c r="D200" i="3"/>
  <c r="D199" i="3"/>
  <c r="D198" i="3"/>
  <c r="D196" i="3"/>
  <c r="C252" i="3"/>
  <c r="C250" i="3"/>
  <c r="C249" i="3"/>
  <c r="C248" i="3" s="1"/>
  <c r="C247" i="3"/>
  <c r="C246" i="3"/>
  <c r="C245" i="3"/>
  <c r="C244" i="3"/>
  <c r="C240" i="3"/>
  <c r="C239" i="3"/>
  <c r="C238" i="3"/>
  <c r="C237" i="3"/>
  <c r="C234" i="3"/>
  <c r="C230" i="3" s="1"/>
  <c r="C233" i="3"/>
  <c r="C232" i="3"/>
  <c r="C231" i="3"/>
  <c r="C229" i="3"/>
  <c r="C228" i="3"/>
  <c r="C227" i="3"/>
  <c r="C226" i="3"/>
  <c r="C225" i="3"/>
  <c r="C224" i="3"/>
  <c r="C223" i="3"/>
  <c r="C222" i="3"/>
  <c r="C221" i="3"/>
  <c r="C219" i="3"/>
  <c r="C218" i="3"/>
  <c r="C217" i="3"/>
  <c r="C216" i="3"/>
  <c r="C215" i="3"/>
  <c r="C214" i="3"/>
  <c r="C213" i="3"/>
  <c r="C211" i="3"/>
  <c r="C210" i="3"/>
  <c r="C209" i="3"/>
  <c r="C208" i="3"/>
  <c r="C205" i="3"/>
  <c r="C204" i="3"/>
  <c r="C202" i="3"/>
  <c r="C201" i="3" s="1"/>
  <c r="C198" i="3"/>
  <c r="C199" i="3"/>
  <c r="C200" i="3"/>
  <c r="C197" i="3"/>
  <c r="R268" i="3"/>
  <c r="R264" i="3"/>
  <c r="R262" i="3"/>
  <c r="R257" i="3"/>
  <c r="R312" i="3"/>
  <c r="R309" i="3"/>
  <c r="R304" i="3"/>
  <c r="R297" i="3"/>
  <c r="R296" i="3" s="1"/>
  <c r="R291" i="3"/>
  <c r="R281" i="3"/>
  <c r="R273" i="3"/>
  <c r="D313" i="3"/>
  <c r="D312" i="3"/>
  <c r="D311" i="3"/>
  <c r="D310" i="3"/>
  <c r="D308" i="3"/>
  <c r="D307" i="3"/>
  <c r="D306" i="3"/>
  <c r="D305" i="3"/>
  <c r="D301" i="3"/>
  <c r="D300" i="3"/>
  <c r="D299" i="3"/>
  <c r="D298" i="3"/>
  <c r="D295" i="3"/>
  <c r="D294" i="3"/>
  <c r="D293" i="3"/>
  <c r="D292" i="3"/>
  <c r="D290" i="3"/>
  <c r="D289" i="3"/>
  <c r="D288" i="3"/>
  <c r="D287" i="3"/>
  <c r="D286" i="3"/>
  <c r="D285" i="3"/>
  <c r="D284" i="3"/>
  <c r="D283" i="3"/>
  <c r="D282" i="3"/>
  <c r="D280" i="3"/>
  <c r="D279" i="3"/>
  <c r="D278" i="3"/>
  <c r="D277" i="3"/>
  <c r="D276" i="3"/>
  <c r="D274" i="3"/>
  <c r="D273" i="3" s="1"/>
  <c r="D272" i="3"/>
  <c r="D271" i="3"/>
  <c r="D270" i="3"/>
  <c r="D269" i="3"/>
  <c r="D268" i="3" s="1"/>
  <c r="D266" i="3"/>
  <c r="D265" i="3"/>
  <c r="D263" i="3"/>
  <c r="D262" i="3" s="1"/>
  <c r="D261" i="3"/>
  <c r="D260" i="3"/>
  <c r="D259" i="3"/>
  <c r="D258" i="3"/>
  <c r="D257" i="3" s="1"/>
  <c r="C258" i="3"/>
  <c r="C259" i="3"/>
  <c r="C260" i="3"/>
  <c r="C263" i="3"/>
  <c r="C262" i="3" s="1"/>
  <c r="C265" i="3"/>
  <c r="C266" i="3"/>
  <c r="C264" i="3" s="1"/>
  <c r="C269" i="3"/>
  <c r="C270" i="3"/>
  <c r="C271" i="3"/>
  <c r="C272" i="3"/>
  <c r="C274" i="3"/>
  <c r="C275" i="3"/>
  <c r="C276" i="3"/>
  <c r="C277" i="3"/>
  <c r="C278" i="3"/>
  <c r="C279" i="3"/>
  <c r="C280" i="3"/>
  <c r="C282" i="3"/>
  <c r="C283" i="3"/>
  <c r="C284" i="3"/>
  <c r="C285" i="3"/>
  <c r="C286" i="3"/>
  <c r="C287" i="3"/>
  <c r="C288" i="3"/>
  <c r="C289" i="3"/>
  <c r="C290" i="3"/>
  <c r="C292" i="3"/>
  <c r="C293" i="3"/>
  <c r="C294" i="3"/>
  <c r="C295" i="3"/>
  <c r="C298" i="3"/>
  <c r="C299" i="3"/>
  <c r="C300" i="3"/>
  <c r="C301" i="3"/>
  <c r="C305" i="3"/>
  <c r="C306" i="3"/>
  <c r="C307" i="3"/>
  <c r="C308" i="3"/>
  <c r="C310" i="3"/>
  <c r="C309" i="3" s="1"/>
  <c r="C311" i="3"/>
  <c r="C313" i="3"/>
  <c r="C312" i="3" s="1"/>
  <c r="C261" i="3"/>
  <c r="D374" i="3"/>
  <c r="D373" i="3" s="1"/>
  <c r="D372" i="3"/>
  <c r="D371" i="3"/>
  <c r="D369" i="3"/>
  <c r="D368" i="3"/>
  <c r="D367" i="3"/>
  <c r="D366" i="3"/>
  <c r="D362" i="3"/>
  <c r="D361" i="3"/>
  <c r="D360" i="3"/>
  <c r="D359" i="3"/>
  <c r="D356" i="3"/>
  <c r="D355" i="3"/>
  <c r="D354" i="3"/>
  <c r="D353" i="3"/>
  <c r="D351" i="3"/>
  <c r="D350" i="3"/>
  <c r="D349" i="3"/>
  <c r="D348" i="3"/>
  <c r="D347" i="3"/>
  <c r="D346" i="3"/>
  <c r="D345" i="3"/>
  <c r="D344" i="3"/>
  <c r="D343" i="3"/>
  <c r="D341" i="3"/>
  <c r="D340" i="3"/>
  <c r="D339" i="3"/>
  <c r="D338" i="3"/>
  <c r="D337" i="3"/>
  <c r="D335" i="3"/>
  <c r="D333" i="3"/>
  <c r="D332" i="3"/>
  <c r="D331" i="3"/>
  <c r="D330" i="3"/>
  <c r="D327" i="3"/>
  <c r="D326" i="3"/>
  <c r="D325" i="3" s="1"/>
  <c r="D324" i="3"/>
  <c r="D323" i="3" s="1"/>
  <c r="D322" i="3"/>
  <c r="D321" i="3"/>
  <c r="D320" i="3"/>
  <c r="D319" i="3"/>
  <c r="C374" i="3"/>
  <c r="C372" i="3"/>
  <c r="C371" i="3"/>
  <c r="C369" i="3"/>
  <c r="C368" i="3"/>
  <c r="C367" i="3"/>
  <c r="C365" i="3" s="1"/>
  <c r="C366" i="3"/>
  <c r="C362" i="3"/>
  <c r="C361" i="3"/>
  <c r="C360" i="3"/>
  <c r="C359" i="3"/>
  <c r="C356" i="3"/>
  <c r="C355" i="3"/>
  <c r="C354" i="3"/>
  <c r="C352" i="3" s="1"/>
  <c r="C353" i="3"/>
  <c r="C351" i="3"/>
  <c r="C350" i="3"/>
  <c r="C349" i="3"/>
  <c r="C348" i="3"/>
  <c r="C347" i="3"/>
  <c r="C346" i="3"/>
  <c r="C342" i="3" s="1"/>
  <c r="C345" i="3"/>
  <c r="C344" i="3"/>
  <c r="C343" i="3"/>
  <c r="C341" i="3"/>
  <c r="C340" i="3"/>
  <c r="C339" i="3"/>
  <c r="C338" i="3"/>
  <c r="C337" i="3"/>
  <c r="C336" i="3"/>
  <c r="C335" i="3"/>
  <c r="C333" i="3"/>
  <c r="C332" i="3"/>
  <c r="C331" i="3"/>
  <c r="C330" i="3"/>
  <c r="C327" i="3"/>
  <c r="C326" i="3"/>
  <c r="C324" i="3"/>
  <c r="C320" i="3"/>
  <c r="C321" i="3"/>
  <c r="C322" i="3"/>
  <c r="C318" i="3" s="1"/>
  <c r="C319" i="3"/>
  <c r="R373" i="3"/>
  <c r="R370" i="3"/>
  <c r="R365" i="3"/>
  <c r="R364" i="3" s="1"/>
  <c r="R363" i="3" s="1"/>
  <c r="R358" i="3"/>
  <c r="R357" i="3" s="1"/>
  <c r="R352" i="3"/>
  <c r="R342" i="3"/>
  <c r="R328" i="3" s="1"/>
  <c r="R334" i="3"/>
  <c r="R329" i="3"/>
  <c r="R325" i="3"/>
  <c r="R323" i="3"/>
  <c r="R318" i="3"/>
  <c r="P403" i="3"/>
  <c r="P395" i="3"/>
  <c r="P390" i="3"/>
  <c r="P386" i="3"/>
  <c r="P384" i="3"/>
  <c r="P379" i="3"/>
  <c r="P436" i="3"/>
  <c r="P433" i="3"/>
  <c r="P428" i="3"/>
  <c r="P421" i="3"/>
  <c r="P420" i="3" s="1"/>
  <c r="P415" i="3"/>
  <c r="D437" i="3"/>
  <c r="D436" i="3" s="1"/>
  <c r="D435" i="3"/>
  <c r="D434" i="3"/>
  <c r="D433" i="3" s="1"/>
  <c r="D432" i="3"/>
  <c r="D431" i="3"/>
  <c r="D430" i="3"/>
  <c r="D429" i="3"/>
  <c r="D428" i="3" s="1"/>
  <c r="D425" i="3"/>
  <c r="D424" i="3"/>
  <c r="D423" i="3"/>
  <c r="D422" i="3"/>
  <c r="D421" i="3" s="1"/>
  <c r="D420" i="3" s="1"/>
  <c r="D419" i="3"/>
  <c r="D418" i="3"/>
  <c r="D417" i="3"/>
  <c r="D416" i="3"/>
  <c r="D414" i="3"/>
  <c r="D413" i="3" s="1"/>
  <c r="D412" i="3"/>
  <c r="D411" i="3"/>
  <c r="D410" i="3"/>
  <c r="D409" i="3"/>
  <c r="D408" i="3"/>
  <c r="D407" i="3"/>
  <c r="D406" i="3"/>
  <c r="D405" i="3"/>
  <c r="D404" i="3"/>
  <c r="D402" i="3"/>
  <c r="D401" i="3"/>
  <c r="D400" i="3"/>
  <c r="D399" i="3"/>
  <c r="D398" i="3"/>
  <c r="D397" i="3"/>
  <c r="D396" i="3"/>
  <c r="D394" i="3"/>
  <c r="D393" i="3"/>
  <c r="D392" i="3"/>
  <c r="D391" i="3"/>
  <c r="D388" i="3"/>
  <c r="D387" i="3"/>
  <c r="D386" i="3" s="1"/>
  <c r="D385" i="3"/>
  <c r="D384" i="3" s="1"/>
  <c r="D383" i="3"/>
  <c r="D382" i="3"/>
  <c r="D381" i="3"/>
  <c r="D380" i="3"/>
  <c r="D379" i="3" s="1"/>
  <c r="D378" i="3" s="1"/>
  <c r="C437" i="3"/>
  <c r="C435" i="3"/>
  <c r="C433" i="3" s="1"/>
  <c r="C434" i="3"/>
  <c r="C432" i="3"/>
  <c r="C431" i="3"/>
  <c r="C430" i="3"/>
  <c r="C429" i="3"/>
  <c r="C425" i="3"/>
  <c r="C424" i="3"/>
  <c r="C423" i="3"/>
  <c r="C422" i="3"/>
  <c r="C419" i="3"/>
  <c r="C418" i="3"/>
  <c r="C417" i="3"/>
  <c r="C415" i="3" s="1"/>
  <c r="C416" i="3"/>
  <c r="C414" i="3"/>
  <c r="C413" i="3" s="1"/>
  <c r="C412" i="3"/>
  <c r="C411" i="3"/>
  <c r="C410" i="3"/>
  <c r="C409" i="3"/>
  <c r="C408" i="3"/>
  <c r="C407" i="3"/>
  <c r="C406" i="3"/>
  <c r="C405" i="3"/>
  <c r="C404" i="3"/>
  <c r="C402" i="3"/>
  <c r="C401" i="3"/>
  <c r="C400" i="3"/>
  <c r="C399" i="3"/>
  <c r="C398" i="3"/>
  <c r="C397" i="3"/>
  <c r="C396" i="3"/>
  <c r="C394" i="3"/>
  <c r="C393" i="3"/>
  <c r="C390" i="3" s="1"/>
  <c r="C392" i="3"/>
  <c r="C391" i="3"/>
  <c r="C385" i="3"/>
  <c r="C384" i="3" s="1"/>
  <c r="C388" i="3"/>
  <c r="C387" i="3"/>
  <c r="C381" i="3"/>
  <c r="C382" i="3"/>
  <c r="C383" i="3"/>
  <c r="C380" i="3"/>
  <c r="D129" i="3"/>
  <c r="D127" i="3"/>
  <c r="D126" i="3" s="1"/>
  <c r="D125" i="3"/>
  <c r="D124" i="3"/>
  <c r="D123" i="3"/>
  <c r="D122" i="3"/>
  <c r="D118" i="3"/>
  <c r="D117" i="3"/>
  <c r="D116" i="3"/>
  <c r="D115" i="3"/>
  <c r="D111" i="3"/>
  <c r="D110" i="3"/>
  <c r="D109" i="3"/>
  <c r="D107" i="3"/>
  <c r="D106" i="3"/>
  <c r="D105" i="3"/>
  <c r="D104" i="3"/>
  <c r="D102" i="3"/>
  <c r="D101" i="3"/>
  <c r="D100" i="3"/>
  <c r="D99" i="3"/>
  <c r="D97" i="3"/>
  <c r="D96" i="3"/>
  <c r="D94" i="3"/>
  <c r="D93" i="3"/>
  <c r="D92" i="3"/>
  <c r="D89" i="3"/>
  <c r="D88" i="3"/>
  <c r="D86" i="3"/>
  <c r="D82" i="3"/>
  <c r="D81" i="3"/>
  <c r="E81" i="3"/>
  <c r="D79" i="3"/>
  <c r="D78" i="3"/>
  <c r="P129" i="3"/>
  <c r="P121" i="3"/>
  <c r="P114" i="3"/>
  <c r="P113" i="3" s="1"/>
  <c r="P98" i="3"/>
  <c r="C130" i="3"/>
  <c r="C129" i="3" s="1"/>
  <c r="C128" i="3"/>
  <c r="C127" i="3"/>
  <c r="C125" i="3"/>
  <c r="C124" i="3"/>
  <c r="C121" i="3" s="1"/>
  <c r="C120" i="3" s="1"/>
  <c r="C119" i="3" s="1"/>
  <c r="C123" i="3"/>
  <c r="C122" i="3"/>
  <c r="C118" i="3"/>
  <c r="C117" i="3"/>
  <c r="C116" i="3"/>
  <c r="C111" i="3"/>
  <c r="C110" i="3"/>
  <c r="C109" i="3"/>
  <c r="C108" i="3" s="1"/>
  <c r="C107" i="3"/>
  <c r="C106" i="3"/>
  <c r="C105" i="3"/>
  <c r="C104" i="3"/>
  <c r="C103" i="3"/>
  <c r="C102" i="3"/>
  <c r="C101" i="3"/>
  <c r="C100" i="3"/>
  <c r="F21" i="4" s="1"/>
  <c r="C99" i="3"/>
  <c r="C97" i="3"/>
  <c r="C96" i="3"/>
  <c r="C95" i="3"/>
  <c r="C94" i="3"/>
  <c r="C93" i="3"/>
  <c r="C92" i="3"/>
  <c r="C90" i="3" s="1"/>
  <c r="C91" i="3"/>
  <c r="C89" i="3"/>
  <c r="C88" i="3"/>
  <c r="C87" i="3"/>
  <c r="C85" i="3" s="1"/>
  <c r="C83" i="3"/>
  <c r="C82" i="3"/>
  <c r="C80" i="3"/>
  <c r="C76" i="3"/>
  <c r="C77" i="3"/>
  <c r="C78" i="3"/>
  <c r="C75" i="3"/>
  <c r="P79" i="3"/>
  <c r="P73" i="3" s="1"/>
  <c r="P81" i="3"/>
  <c r="P85" i="3"/>
  <c r="P108" i="3"/>
  <c r="Q81" i="3"/>
  <c r="Q73" i="3" s="1"/>
  <c r="P74" i="3"/>
  <c r="L64" i="3"/>
  <c r="D67" i="3"/>
  <c r="C67" i="3"/>
  <c r="D69" i="3"/>
  <c r="D68" i="3" s="1"/>
  <c r="D66" i="3"/>
  <c r="D63" i="3"/>
  <c r="D62" i="3"/>
  <c r="D59" i="3" s="1"/>
  <c r="D61" i="3"/>
  <c r="D60" i="3"/>
  <c r="D56" i="3"/>
  <c r="D55" i="3"/>
  <c r="D54" i="3"/>
  <c r="D39" i="3"/>
  <c r="D36" i="3" s="1"/>
  <c r="D34" i="3"/>
  <c r="D28" i="3" s="1"/>
  <c r="D25" i="3"/>
  <c r="D21" i="3"/>
  <c r="D20" i="3"/>
  <c r="D18" i="3"/>
  <c r="D17" i="3" s="1"/>
  <c r="D14" i="3"/>
  <c r="D15" i="3"/>
  <c r="D16" i="3"/>
  <c r="D13" i="3"/>
  <c r="C69" i="3"/>
  <c r="C68" i="3" s="1"/>
  <c r="C66" i="3"/>
  <c r="C65" i="3"/>
  <c r="C63" i="3"/>
  <c r="C62" i="3"/>
  <c r="C59" i="3" s="1"/>
  <c r="C61" i="3"/>
  <c r="C60" i="3"/>
  <c r="C56" i="3"/>
  <c r="C55" i="3"/>
  <c r="C54" i="3"/>
  <c r="C53" i="3"/>
  <c r="C50" i="3"/>
  <c r="C49" i="3"/>
  <c r="C48" i="3"/>
  <c r="C47" i="3"/>
  <c r="C45" i="3"/>
  <c r="C44" i="3"/>
  <c r="C43" i="3"/>
  <c r="C42" i="3"/>
  <c r="C41" i="3"/>
  <c r="C40" i="3"/>
  <c r="C39" i="3"/>
  <c r="C38" i="3"/>
  <c r="C37" i="3"/>
  <c r="C35" i="3"/>
  <c r="C34" i="3"/>
  <c r="C33" i="3"/>
  <c r="C32" i="3"/>
  <c r="C31" i="3"/>
  <c r="C28" i="3" s="1"/>
  <c r="C30" i="3"/>
  <c r="C29" i="3"/>
  <c r="C27" i="3"/>
  <c r="C26" i="3"/>
  <c r="C23" i="3" s="1"/>
  <c r="C25" i="3"/>
  <c r="C24" i="3"/>
  <c r="C21" i="3"/>
  <c r="C20" i="3"/>
  <c r="C19" i="3" s="1"/>
  <c r="C18" i="3"/>
  <c r="C17" i="3" s="1"/>
  <c r="C14" i="3"/>
  <c r="C15" i="3"/>
  <c r="C16" i="3"/>
  <c r="C13" i="3"/>
  <c r="L68" i="3"/>
  <c r="L59" i="3"/>
  <c r="G19" i="3"/>
  <c r="L46" i="3"/>
  <c r="L36" i="3"/>
  <c r="L28" i="3"/>
  <c r="L12" i="3"/>
  <c r="L17" i="3"/>
  <c r="L19" i="3"/>
  <c r="D46" i="3"/>
  <c r="U23" i="2"/>
  <c r="F20" i="4" s="1"/>
  <c r="F22" i="4" s="1"/>
  <c r="T23" i="2"/>
  <c r="S23" i="2"/>
  <c r="O18" i="2"/>
  <c r="M6" i="2"/>
  <c r="K23" i="2"/>
  <c r="G12" i="2"/>
  <c r="G23" i="2" s="1"/>
  <c r="Q16" i="2"/>
  <c r="I18" i="2"/>
  <c r="E14" i="2"/>
  <c r="E10" i="2"/>
  <c r="P23" i="2"/>
  <c r="P16" i="2"/>
  <c r="N18" i="2"/>
  <c r="N23" i="2" s="1"/>
  <c r="L20" i="2"/>
  <c r="H18" i="2"/>
  <c r="H23" i="2" s="1"/>
  <c r="D20" i="2"/>
  <c r="D14" i="2"/>
  <c r="F12" i="2"/>
  <c r="F23" i="2" s="1"/>
  <c r="D10" i="2"/>
  <c r="D23" i="2" s="1"/>
  <c r="L6" i="2"/>
  <c r="L23" i="2" s="1"/>
  <c r="F7" i="4"/>
  <c r="C428" i="3"/>
  <c r="C427" i="3" s="1"/>
  <c r="C426" i="3" s="1"/>
  <c r="C325" i="3"/>
  <c r="C323" i="3"/>
  <c r="C175" i="3"/>
  <c r="C174" i="3" s="1"/>
  <c r="C140" i="3"/>
  <c r="C86" i="3"/>
  <c r="R23" i="2"/>
  <c r="J23" i="2"/>
  <c r="B23" i="2"/>
  <c r="X436" i="3"/>
  <c r="U436" i="3"/>
  <c r="S436" i="3"/>
  <c r="Q436" i="3"/>
  <c r="O436" i="3"/>
  <c r="M436" i="3"/>
  <c r="K436" i="3"/>
  <c r="I436" i="3"/>
  <c r="G436" i="3"/>
  <c r="E436" i="3"/>
  <c r="C436" i="3"/>
  <c r="X433" i="3"/>
  <c r="U433" i="3"/>
  <c r="S433" i="3"/>
  <c r="S427" i="3" s="1"/>
  <c r="S426" i="3" s="1"/>
  <c r="Q433" i="3"/>
  <c r="O433" i="3"/>
  <c r="M433" i="3"/>
  <c r="K433" i="3"/>
  <c r="I433" i="3"/>
  <c r="G433" i="3"/>
  <c r="E433" i="3"/>
  <c r="X428" i="3"/>
  <c r="X427" i="3" s="1"/>
  <c r="X426" i="3" s="1"/>
  <c r="U428" i="3"/>
  <c r="S428" i="3"/>
  <c r="Q428" i="3"/>
  <c r="O428" i="3"/>
  <c r="O427" i="3" s="1"/>
  <c r="O426" i="3" s="1"/>
  <c r="M428" i="3"/>
  <c r="K428" i="3"/>
  <c r="I428" i="3"/>
  <c r="G428" i="3"/>
  <c r="G427" i="3" s="1"/>
  <c r="G426" i="3" s="1"/>
  <c r="E428" i="3"/>
  <c r="X421" i="3"/>
  <c r="X420" i="3" s="1"/>
  <c r="U421" i="3"/>
  <c r="U420" i="3" s="1"/>
  <c r="U413" i="3" s="1"/>
  <c r="S421" i="3"/>
  <c r="S420" i="3" s="1"/>
  <c r="S413" i="3" s="1"/>
  <c r="Q421" i="3"/>
  <c r="Q420" i="3" s="1"/>
  <c r="O421" i="3"/>
  <c r="O420" i="3" s="1"/>
  <c r="M421" i="3"/>
  <c r="M420" i="3" s="1"/>
  <c r="M413" i="3" s="1"/>
  <c r="K421" i="3"/>
  <c r="K420" i="3" s="1"/>
  <c r="K413" i="3" s="1"/>
  <c r="I421" i="3"/>
  <c r="I420" i="3" s="1"/>
  <c r="G421" i="3"/>
  <c r="G420" i="3" s="1"/>
  <c r="E421" i="3"/>
  <c r="E420" i="3" s="1"/>
  <c r="E413" i="3" s="1"/>
  <c r="X415" i="3"/>
  <c r="X413" i="3" s="1"/>
  <c r="U415" i="3"/>
  <c r="S415" i="3"/>
  <c r="Q415" i="3"/>
  <c r="O415" i="3"/>
  <c r="M415" i="3"/>
  <c r="K415" i="3"/>
  <c r="I415" i="3"/>
  <c r="I413" i="3" s="1"/>
  <c r="G415" i="3"/>
  <c r="E415" i="3"/>
  <c r="X403" i="3"/>
  <c r="U403" i="3"/>
  <c r="S403" i="3"/>
  <c r="Q403" i="3"/>
  <c r="O403" i="3"/>
  <c r="M403" i="3"/>
  <c r="K403" i="3"/>
  <c r="I403" i="3"/>
  <c r="G403" i="3"/>
  <c r="E403" i="3"/>
  <c r="X395" i="3"/>
  <c r="U395" i="3"/>
  <c r="S395" i="3"/>
  <c r="Q395" i="3"/>
  <c r="O395" i="3"/>
  <c r="M395" i="3"/>
  <c r="K395" i="3"/>
  <c r="I395" i="3"/>
  <c r="G395" i="3"/>
  <c r="E395" i="3"/>
  <c r="X390" i="3"/>
  <c r="U390" i="3"/>
  <c r="S390" i="3"/>
  <c r="S389" i="3" s="1"/>
  <c r="Q390" i="3"/>
  <c r="O390" i="3"/>
  <c r="M390" i="3"/>
  <c r="M389" i="3" s="1"/>
  <c r="K390" i="3"/>
  <c r="I390" i="3"/>
  <c r="G390" i="3"/>
  <c r="G389" i="3" s="1"/>
  <c r="E390" i="3"/>
  <c r="X386" i="3"/>
  <c r="U386" i="3"/>
  <c r="S386" i="3"/>
  <c r="Q386" i="3"/>
  <c r="O386" i="3"/>
  <c r="M386" i="3"/>
  <c r="K386" i="3"/>
  <c r="I386" i="3"/>
  <c r="G386" i="3"/>
  <c r="E386" i="3"/>
  <c r="X384" i="3"/>
  <c r="U384" i="3"/>
  <c r="S384" i="3"/>
  <c r="Q384" i="3"/>
  <c r="O384" i="3"/>
  <c r="O378" i="3" s="1"/>
  <c r="M384" i="3"/>
  <c r="K384" i="3"/>
  <c r="I384" i="3"/>
  <c r="G384" i="3"/>
  <c r="G378" i="3" s="1"/>
  <c r="E384" i="3"/>
  <c r="X379" i="3"/>
  <c r="U379" i="3"/>
  <c r="S379" i="3"/>
  <c r="S378" i="3" s="1"/>
  <c r="S377" i="3" s="1"/>
  <c r="Q379" i="3"/>
  <c r="Q378" i="3" s="1"/>
  <c r="O379" i="3"/>
  <c r="M379" i="3"/>
  <c r="K379" i="3"/>
  <c r="I379" i="3"/>
  <c r="G379" i="3"/>
  <c r="E379" i="3"/>
  <c r="X373" i="3"/>
  <c r="X364" i="3" s="1"/>
  <c r="X363" i="3" s="1"/>
  <c r="U373" i="3"/>
  <c r="S373" i="3"/>
  <c r="Q373" i="3"/>
  <c r="O373" i="3"/>
  <c r="M373" i="3"/>
  <c r="K373" i="3"/>
  <c r="I373" i="3"/>
  <c r="G373" i="3"/>
  <c r="E373" i="3"/>
  <c r="C373" i="3"/>
  <c r="X370" i="3"/>
  <c r="U370" i="3"/>
  <c r="S370" i="3"/>
  <c r="Q370" i="3"/>
  <c r="O370" i="3"/>
  <c r="M370" i="3"/>
  <c r="K370" i="3"/>
  <c r="I370" i="3"/>
  <c r="G370" i="3"/>
  <c r="E370" i="3"/>
  <c r="E364" i="3" s="1"/>
  <c r="E363" i="3" s="1"/>
  <c r="X365" i="3"/>
  <c r="U365" i="3"/>
  <c r="S365" i="3"/>
  <c r="Q365" i="3"/>
  <c r="Q364" i="3" s="1"/>
  <c r="Q363" i="3" s="1"/>
  <c r="O365" i="3"/>
  <c r="M365" i="3"/>
  <c r="K365" i="3"/>
  <c r="I365" i="3"/>
  <c r="I364" i="3" s="1"/>
  <c r="G365" i="3"/>
  <c r="E365" i="3"/>
  <c r="X358" i="3"/>
  <c r="X357" i="3"/>
  <c r="U358" i="3"/>
  <c r="U357" i="3" s="1"/>
  <c r="S358" i="3"/>
  <c r="S357" i="3"/>
  <c r="Q358" i="3"/>
  <c r="Q357" i="3" s="1"/>
  <c r="O358" i="3"/>
  <c r="O357" i="3" s="1"/>
  <c r="M358" i="3"/>
  <c r="M357" i="3" s="1"/>
  <c r="K358" i="3"/>
  <c r="K357" i="3" s="1"/>
  <c r="I358" i="3"/>
  <c r="I357" i="3" s="1"/>
  <c r="G358" i="3"/>
  <c r="G357" i="3"/>
  <c r="E358" i="3"/>
  <c r="E357" i="3" s="1"/>
  <c r="X352" i="3"/>
  <c r="U352" i="3"/>
  <c r="S352" i="3"/>
  <c r="Q352" i="3"/>
  <c r="O352" i="3"/>
  <c r="M352" i="3"/>
  <c r="K352" i="3"/>
  <c r="I352" i="3"/>
  <c r="G352" i="3"/>
  <c r="E352" i="3"/>
  <c r="X342" i="3"/>
  <c r="U342" i="3"/>
  <c r="S342" i="3"/>
  <c r="Q342" i="3"/>
  <c r="O342" i="3"/>
  <c r="M342" i="3"/>
  <c r="K342" i="3"/>
  <c r="I342" i="3"/>
  <c r="G342" i="3"/>
  <c r="E342" i="3"/>
  <c r="X334" i="3"/>
  <c r="U334" i="3"/>
  <c r="S334" i="3"/>
  <c r="S328" i="3" s="1"/>
  <c r="Q334" i="3"/>
  <c r="O334" i="3"/>
  <c r="M334" i="3"/>
  <c r="K334" i="3"/>
  <c r="I334" i="3"/>
  <c r="G334" i="3"/>
  <c r="E334" i="3"/>
  <c r="X329" i="3"/>
  <c r="X328" i="3" s="1"/>
  <c r="U329" i="3"/>
  <c r="S329" i="3"/>
  <c r="Q329" i="3"/>
  <c r="O329" i="3"/>
  <c r="O328" i="3" s="1"/>
  <c r="M329" i="3"/>
  <c r="K329" i="3"/>
  <c r="I329" i="3"/>
  <c r="G329" i="3"/>
  <c r="G328" i="3" s="1"/>
  <c r="E329" i="3"/>
  <c r="X325" i="3"/>
  <c r="U325" i="3"/>
  <c r="S325" i="3"/>
  <c r="Q325" i="3"/>
  <c r="O325" i="3"/>
  <c r="M325" i="3"/>
  <c r="K325" i="3"/>
  <c r="I325" i="3"/>
  <c r="G325" i="3"/>
  <c r="E325" i="3"/>
  <c r="X323" i="3"/>
  <c r="U323" i="3"/>
  <c r="S323" i="3"/>
  <c r="Q323" i="3"/>
  <c r="O323" i="3"/>
  <c r="M323" i="3"/>
  <c r="K323" i="3"/>
  <c r="I323" i="3"/>
  <c r="G323" i="3"/>
  <c r="E323" i="3"/>
  <c r="X318" i="3"/>
  <c r="U318" i="3"/>
  <c r="S318" i="3"/>
  <c r="S317" i="3" s="1"/>
  <c r="Q318" i="3"/>
  <c r="O318" i="3"/>
  <c r="M318" i="3"/>
  <c r="M317" i="3" s="1"/>
  <c r="K318" i="3"/>
  <c r="I318" i="3"/>
  <c r="G318" i="3"/>
  <c r="E318" i="3"/>
  <c r="E317" i="3" s="1"/>
  <c r="X312" i="3"/>
  <c r="U312" i="3"/>
  <c r="S312" i="3"/>
  <c r="Q312" i="3"/>
  <c r="O312" i="3"/>
  <c r="M312" i="3"/>
  <c r="K312" i="3"/>
  <c r="I312" i="3"/>
  <c r="G312" i="3"/>
  <c r="E312" i="3"/>
  <c r="X309" i="3"/>
  <c r="U309" i="3"/>
  <c r="S309" i="3"/>
  <c r="Q309" i="3"/>
  <c r="O309" i="3"/>
  <c r="O303" i="3" s="1"/>
  <c r="O302" i="3" s="1"/>
  <c r="M309" i="3"/>
  <c r="K309" i="3"/>
  <c r="I309" i="3"/>
  <c r="G309" i="3"/>
  <c r="E309" i="3"/>
  <c r="X304" i="3"/>
  <c r="U304" i="3"/>
  <c r="S304" i="3"/>
  <c r="S303" i="3" s="1"/>
  <c r="S302" i="3" s="1"/>
  <c r="Q304" i="3"/>
  <c r="O304" i="3"/>
  <c r="M304" i="3"/>
  <c r="M303" i="3" s="1"/>
  <c r="M302" i="3" s="1"/>
  <c r="K304" i="3"/>
  <c r="I304" i="3"/>
  <c r="G304" i="3"/>
  <c r="E304" i="3"/>
  <c r="E303" i="3" s="1"/>
  <c r="E302" i="3" s="1"/>
  <c r="X297" i="3"/>
  <c r="X296" i="3" s="1"/>
  <c r="U297" i="3"/>
  <c r="U296" i="3" s="1"/>
  <c r="S297" i="3"/>
  <c r="S296" i="3" s="1"/>
  <c r="Q297" i="3"/>
  <c r="Q296" i="3" s="1"/>
  <c r="O297" i="3"/>
  <c r="O296" i="3" s="1"/>
  <c r="M297" i="3"/>
  <c r="M296" i="3" s="1"/>
  <c r="K297" i="3"/>
  <c r="K296" i="3" s="1"/>
  <c r="I297" i="3"/>
  <c r="I296" i="3" s="1"/>
  <c r="G297" i="3"/>
  <c r="G296" i="3" s="1"/>
  <c r="E297" i="3"/>
  <c r="E296" i="3" s="1"/>
  <c r="X291" i="3"/>
  <c r="U291" i="3"/>
  <c r="S291" i="3"/>
  <c r="Q291" i="3"/>
  <c r="O291" i="3"/>
  <c r="M291" i="3"/>
  <c r="K291" i="3"/>
  <c r="I291" i="3"/>
  <c r="G291" i="3"/>
  <c r="E291" i="3"/>
  <c r="X281" i="3"/>
  <c r="U281" i="3"/>
  <c r="S281" i="3"/>
  <c r="Q281" i="3"/>
  <c r="O281" i="3"/>
  <c r="M281" i="3"/>
  <c r="K281" i="3"/>
  <c r="I281" i="3"/>
  <c r="G281" i="3"/>
  <c r="E281" i="3"/>
  <c r="X273" i="3"/>
  <c r="U273" i="3"/>
  <c r="S273" i="3"/>
  <c r="Q273" i="3"/>
  <c r="O273" i="3"/>
  <c r="M273" i="3"/>
  <c r="K273" i="3"/>
  <c r="I273" i="3"/>
  <c r="G273" i="3"/>
  <c r="E273" i="3"/>
  <c r="X268" i="3"/>
  <c r="U268" i="3"/>
  <c r="S268" i="3"/>
  <c r="Q268" i="3"/>
  <c r="Q267" i="3" s="1"/>
  <c r="O268" i="3"/>
  <c r="M268" i="3"/>
  <c r="K268" i="3"/>
  <c r="I268" i="3"/>
  <c r="G268" i="3"/>
  <c r="E268" i="3"/>
  <c r="X264" i="3"/>
  <c r="U264" i="3"/>
  <c r="S264" i="3"/>
  <c r="Q264" i="3"/>
  <c r="O264" i="3"/>
  <c r="M264" i="3"/>
  <c r="K264" i="3"/>
  <c r="I264" i="3"/>
  <c r="G264" i="3"/>
  <c r="E264" i="3"/>
  <c r="X262" i="3"/>
  <c r="U262" i="3"/>
  <c r="S262" i="3"/>
  <c r="Q262" i="3"/>
  <c r="O262" i="3"/>
  <c r="M262" i="3"/>
  <c r="K262" i="3"/>
  <c r="I262" i="3"/>
  <c r="I256" i="3" s="1"/>
  <c r="G262" i="3"/>
  <c r="E262" i="3"/>
  <c r="X257" i="3"/>
  <c r="U257" i="3"/>
  <c r="S257" i="3"/>
  <c r="S256" i="3" s="1"/>
  <c r="Q257" i="3"/>
  <c r="O257" i="3"/>
  <c r="M257" i="3"/>
  <c r="K257" i="3"/>
  <c r="I257" i="3"/>
  <c r="G257" i="3"/>
  <c r="E257" i="3"/>
  <c r="X251" i="3"/>
  <c r="U251" i="3"/>
  <c r="S251" i="3"/>
  <c r="Q251" i="3"/>
  <c r="O251" i="3"/>
  <c r="M251" i="3"/>
  <c r="K251" i="3"/>
  <c r="I251" i="3"/>
  <c r="I242" i="3" s="1"/>
  <c r="I241" i="3" s="1"/>
  <c r="G251" i="3"/>
  <c r="E251" i="3"/>
  <c r="C251" i="3"/>
  <c r="X248" i="3"/>
  <c r="U248" i="3"/>
  <c r="S248" i="3"/>
  <c r="Q248" i="3"/>
  <c r="O248" i="3"/>
  <c r="M248" i="3"/>
  <c r="K248" i="3"/>
  <c r="I248" i="3"/>
  <c r="G248" i="3"/>
  <c r="E248" i="3"/>
  <c r="X243" i="3"/>
  <c r="U243" i="3"/>
  <c r="S243" i="3"/>
  <c r="S242" i="3" s="1"/>
  <c r="S241" i="3" s="1"/>
  <c r="Q243" i="3"/>
  <c r="O243" i="3"/>
  <c r="M243" i="3"/>
  <c r="K243" i="3"/>
  <c r="K242" i="3" s="1"/>
  <c r="K241" i="3" s="1"/>
  <c r="I243" i="3"/>
  <c r="G243" i="3"/>
  <c r="E243" i="3"/>
  <c r="X236" i="3"/>
  <c r="X235" i="3" s="1"/>
  <c r="U236" i="3"/>
  <c r="U235" i="3" s="1"/>
  <c r="S236" i="3"/>
  <c r="S235" i="3" s="1"/>
  <c r="Q236" i="3"/>
  <c r="Q235" i="3" s="1"/>
  <c r="O236" i="3"/>
  <c r="O235" i="3" s="1"/>
  <c r="M236" i="3"/>
  <c r="M235" i="3" s="1"/>
  <c r="K236" i="3"/>
  <c r="K235" i="3" s="1"/>
  <c r="I236" i="3"/>
  <c r="I235" i="3" s="1"/>
  <c r="G236" i="3"/>
  <c r="G235" i="3" s="1"/>
  <c r="E236" i="3"/>
  <c r="E235" i="3" s="1"/>
  <c r="X230" i="3"/>
  <c r="U230" i="3"/>
  <c r="S230" i="3"/>
  <c r="Q230" i="3"/>
  <c r="O230" i="3"/>
  <c r="M230" i="3"/>
  <c r="K230" i="3"/>
  <c r="I230" i="3"/>
  <c r="G230" i="3"/>
  <c r="E230" i="3"/>
  <c r="X220" i="3"/>
  <c r="U220" i="3"/>
  <c r="S220" i="3"/>
  <c r="Q220" i="3"/>
  <c r="O220" i="3"/>
  <c r="M220" i="3"/>
  <c r="K220" i="3"/>
  <c r="I220" i="3"/>
  <c r="G220" i="3"/>
  <c r="E220" i="3"/>
  <c r="X212" i="3"/>
  <c r="U212" i="3"/>
  <c r="S212" i="3"/>
  <c r="Q212" i="3"/>
  <c r="O212" i="3"/>
  <c r="M212" i="3"/>
  <c r="K212" i="3"/>
  <c r="I212" i="3"/>
  <c r="G212" i="3"/>
  <c r="E212" i="3"/>
  <c r="X207" i="3"/>
  <c r="U207" i="3"/>
  <c r="U206" i="3" s="1"/>
  <c r="S207" i="3"/>
  <c r="S206" i="3" s="1"/>
  <c r="Q207" i="3"/>
  <c r="Q206" i="3" s="1"/>
  <c r="O207" i="3"/>
  <c r="M207" i="3"/>
  <c r="K207" i="3"/>
  <c r="I207" i="3"/>
  <c r="I206" i="3" s="1"/>
  <c r="G207" i="3"/>
  <c r="E207" i="3"/>
  <c r="X203" i="3"/>
  <c r="U203" i="3"/>
  <c r="S203" i="3"/>
  <c r="Q203" i="3"/>
  <c r="O203" i="3"/>
  <c r="M203" i="3"/>
  <c r="K203" i="3"/>
  <c r="I203" i="3"/>
  <c r="G203" i="3"/>
  <c r="E203" i="3"/>
  <c r="X201" i="3"/>
  <c r="U201" i="3"/>
  <c r="S201" i="3"/>
  <c r="Q201" i="3"/>
  <c r="Q195" i="3" s="1"/>
  <c r="O201" i="3"/>
  <c r="M201" i="3"/>
  <c r="K201" i="3"/>
  <c r="I201" i="3"/>
  <c r="G201" i="3"/>
  <c r="E201" i="3"/>
  <c r="X196" i="3"/>
  <c r="U196" i="3"/>
  <c r="U195" i="3" s="1"/>
  <c r="S196" i="3"/>
  <c r="Q196" i="3"/>
  <c r="O196" i="3"/>
  <c r="M196" i="3"/>
  <c r="K196" i="3"/>
  <c r="I196" i="3"/>
  <c r="G196" i="3"/>
  <c r="G195" i="3" s="1"/>
  <c r="E196" i="3"/>
  <c r="X190" i="3"/>
  <c r="U190" i="3"/>
  <c r="S190" i="3"/>
  <c r="Q190" i="3"/>
  <c r="O190" i="3"/>
  <c r="M190" i="3"/>
  <c r="K190" i="3"/>
  <c r="I190" i="3"/>
  <c r="G190" i="3"/>
  <c r="E190" i="3"/>
  <c r="C190" i="3"/>
  <c r="X187" i="3"/>
  <c r="U187" i="3"/>
  <c r="S187" i="3"/>
  <c r="Q187" i="3"/>
  <c r="O187" i="3"/>
  <c r="M187" i="3"/>
  <c r="K187" i="3"/>
  <c r="I187" i="3"/>
  <c r="G187" i="3"/>
  <c r="E187" i="3"/>
  <c r="X182" i="3"/>
  <c r="U182" i="3"/>
  <c r="U181" i="3" s="1"/>
  <c r="U180" i="3" s="1"/>
  <c r="S182" i="3"/>
  <c r="Q182" i="3"/>
  <c r="O182" i="3"/>
  <c r="M182" i="3"/>
  <c r="K182" i="3"/>
  <c r="I182" i="3"/>
  <c r="G182" i="3"/>
  <c r="E182" i="3"/>
  <c r="E181" i="3" s="1"/>
  <c r="E180" i="3" s="1"/>
  <c r="X175" i="3"/>
  <c r="X174" i="3" s="1"/>
  <c r="U175" i="3"/>
  <c r="U174" i="3" s="1"/>
  <c r="S175" i="3"/>
  <c r="S174" i="3" s="1"/>
  <c r="Q175" i="3"/>
  <c r="Q174" i="3" s="1"/>
  <c r="O175" i="3"/>
  <c r="O174" i="3" s="1"/>
  <c r="M175" i="3"/>
  <c r="M174" i="3" s="1"/>
  <c r="K175" i="3"/>
  <c r="K174" i="3" s="1"/>
  <c r="I175" i="3"/>
  <c r="I174" i="3" s="1"/>
  <c r="G175" i="3"/>
  <c r="G174" i="3" s="1"/>
  <c r="E175" i="3"/>
  <c r="E174" i="3" s="1"/>
  <c r="X169" i="3"/>
  <c r="U169" i="3"/>
  <c r="S169" i="3"/>
  <c r="Q169" i="3"/>
  <c r="O169" i="3"/>
  <c r="M169" i="3"/>
  <c r="K169" i="3"/>
  <c r="I169" i="3"/>
  <c r="G169" i="3"/>
  <c r="E169" i="3"/>
  <c r="X159" i="3"/>
  <c r="U159" i="3"/>
  <c r="S159" i="3"/>
  <c r="Q159" i="3"/>
  <c r="O159" i="3"/>
  <c r="M159" i="3"/>
  <c r="K159" i="3"/>
  <c r="I159" i="3"/>
  <c r="G159" i="3"/>
  <c r="E159" i="3"/>
  <c r="X151" i="3"/>
  <c r="X145" i="3" s="1"/>
  <c r="U151" i="3"/>
  <c r="S151" i="3"/>
  <c r="Q151" i="3"/>
  <c r="O151" i="3"/>
  <c r="M151" i="3"/>
  <c r="K151" i="3"/>
  <c r="I151" i="3"/>
  <c r="G151" i="3"/>
  <c r="G145" i="3" s="1"/>
  <c r="E151" i="3"/>
  <c r="X146" i="3"/>
  <c r="U146" i="3"/>
  <c r="S146" i="3"/>
  <c r="S145" i="3" s="1"/>
  <c r="Q146" i="3"/>
  <c r="O146" i="3"/>
  <c r="M146" i="3"/>
  <c r="K146" i="3"/>
  <c r="I146" i="3"/>
  <c r="G146" i="3"/>
  <c r="E146" i="3"/>
  <c r="X142" i="3"/>
  <c r="U142" i="3"/>
  <c r="S142" i="3"/>
  <c r="Q142" i="3"/>
  <c r="O142" i="3"/>
  <c r="M142" i="3"/>
  <c r="K142" i="3"/>
  <c r="I142" i="3"/>
  <c r="G142" i="3"/>
  <c r="E142" i="3"/>
  <c r="X140" i="3"/>
  <c r="U140" i="3"/>
  <c r="S140" i="3"/>
  <c r="S134" i="3" s="1"/>
  <c r="Q140" i="3"/>
  <c r="O140" i="3"/>
  <c r="M140" i="3"/>
  <c r="K140" i="3"/>
  <c r="I140" i="3"/>
  <c r="G140" i="3"/>
  <c r="E140" i="3"/>
  <c r="X135" i="3"/>
  <c r="X134" i="3" s="1"/>
  <c r="U135" i="3"/>
  <c r="U134" i="3" s="1"/>
  <c r="S135" i="3"/>
  <c r="Q135" i="3"/>
  <c r="O135" i="3"/>
  <c r="M135" i="3"/>
  <c r="K135" i="3"/>
  <c r="I135" i="3"/>
  <c r="G135" i="3"/>
  <c r="G134" i="3" s="1"/>
  <c r="E135" i="3"/>
  <c r="X129" i="3"/>
  <c r="U129" i="3"/>
  <c r="S129" i="3"/>
  <c r="Q129" i="3"/>
  <c r="O129" i="3"/>
  <c r="M129" i="3"/>
  <c r="K129" i="3"/>
  <c r="I129" i="3"/>
  <c r="G129" i="3"/>
  <c r="E129" i="3"/>
  <c r="E120" i="3" s="1"/>
  <c r="E119" i="3" s="1"/>
  <c r="X126" i="3"/>
  <c r="U126" i="3"/>
  <c r="S126" i="3"/>
  <c r="Q126" i="3"/>
  <c r="O126" i="3"/>
  <c r="M126" i="3"/>
  <c r="K126" i="3"/>
  <c r="I126" i="3"/>
  <c r="G126" i="3"/>
  <c r="E126" i="3"/>
  <c r="C126" i="3"/>
  <c r="X121" i="3"/>
  <c r="U121" i="3"/>
  <c r="S121" i="3"/>
  <c r="Q121" i="3"/>
  <c r="O121" i="3"/>
  <c r="M121" i="3"/>
  <c r="K121" i="3"/>
  <c r="I121" i="3"/>
  <c r="G121" i="3"/>
  <c r="E121" i="3"/>
  <c r="X114" i="3"/>
  <c r="X113" i="3" s="1"/>
  <c r="U114" i="3"/>
  <c r="U113" i="3"/>
  <c r="S114" i="3"/>
  <c r="S113" i="3" s="1"/>
  <c r="Q114" i="3"/>
  <c r="Q113" i="3" s="1"/>
  <c r="O114" i="3"/>
  <c r="O113" i="3" s="1"/>
  <c r="M114" i="3"/>
  <c r="M113" i="3" s="1"/>
  <c r="K114" i="3"/>
  <c r="K113" i="3" s="1"/>
  <c r="I114" i="3"/>
  <c r="I113" i="3" s="1"/>
  <c r="G114" i="3"/>
  <c r="G113" i="3" s="1"/>
  <c r="E114" i="3"/>
  <c r="E113" i="3"/>
  <c r="X108" i="3"/>
  <c r="U108" i="3"/>
  <c r="S108" i="3"/>
  <c r="Q108" i="3"/>
  <c r="O108" i="3"/>
  <c r="M108" i="3"/>
  <c r="K108" i="3"/>
  <c r="I108" i="3"/>
  <c r="G108" i="3"/>
  <c r="E108" i="3"/>
  <c r="X98" i="3"/>
  <c r="U98" i="3"/>
  <c r="S98" i="3"/>
  <c r="Q98" i="3"/>
  <c r="O98" i="3"/>
  <c r="M98" i="3"/>
  <c r="K98" i="3"/>
  <c r="I98" i="3"/>
  <c r="G98" i="3"/>
  <c r="E98" i="3"/>
  <c r="X90" i="3"/>
  <c r="U90" i="3"/>
  <c r="S90" i="3"/>
  <c r="Q90" i="3"/>
  <c r="Q84" i="3" s="1"/>
  <c r="O90" i="3"/>
  <c r="M90" i="3"/>
  <c r="K90" i="3"/>
  <c r="I90" i="3"/>
  <c r="G90" i="3"/>
  <c r="E90" i="3"/>
  <c r="X85" i="3"/>
  <c r="X84" i="3"/>
  <c r="U85" i="3"/>
  <c r="S85" i="3"/>
  <c r="Q85" i="3"/>
  <c r="O85" i="3"/>
  <c r="O84" i="3" s="1"/>
  <c r="M85" i="3"/>
  <c r="M84" i="3" s="1"/>
  <c r="K85" i="3"/>
  <c r="I85" i="3"/>
  <c r="G85" i="3"/>
  <c r="G84" i="3" s="1"/>
  <c r="E85" i="3"/>
  <c r="X81" i="3"/>
  <c r="U81" i="3"/>
  <c r="S81" i="3"/>
  <c r="O81" i="3"/>
  <c r="M81" i="3"/>
  <c r="K81" i="3"/>
  <c r="I81" i="3"/>
  <c r="G81" i="3"/>
  <c r="X79" i="3"/>
  <c r="U79" i="3"/>
  <c r="S79" i="3"/>
  <c r="Q79" i="3"/>
  <c r="O79" i="3"/>
  <c r="M79" i="3"/>
  <c r="K79" i="3"/>
  <c r="I79" i="3"/>
  <c r="G79" i="3"/>
  <c r="E79" i="3"/>
  <c r="C79" i="3"/>
  <c r="X74" i="3"/>
  <c r="X73" i="3" s="1"/>
  <c r="U74" i="3"/>
  <c r="S74" i="3"/>
  <c r="S73" i="3" s="1"/>
  <c r="Q74" i="3"/>
  <c r="O74" i="3"/>
  <c r="M74" i="3"/>
  <c r="K74" i="3"/>
  <c r="I74" i="3"/>
  <c r="G74" i="3"/>
  <c r="E74" i="3"/>
  <c r="X68" i="3"/>
  <c r="U68" i="3"/>
  <c r="S68" i="3"/>
  <c r="Q68" i="3"/>
  <c r="O68" i="3"/>
  <c r="M68" i="3"/>
  <c r="K68" i="3"/>
  <c r="I68" i="3"/>
  <c r="G68" i="3"/>
  <c r="E68" i="3"/>
  <c r="X64" i="3"/>
  <c r="U64" i="3"/>
  <c r="S64" i="3"/>
  <c r="S58" i="3" s="1"/>
  <c r="Q64" i="3"/>
  <c r="O64" i="3"/>
  <c r="M64" i="3"/>
  <c r="K64" i="3"/>
  <c r="I64" i="3"/>
  <c r="G64" i="3"/>
  <c r="E64" i="3"/>
  <c r="X59" i="3"/>
  <c r="X58" i="3" s="1"/>
  <c r="X57" i="3" s="1"/>
  <c r="U59" i="3"/>
  <c r="S59" i="3"/>
  <c r="Q59" i="3"/>
  <c r="O59" i="3"/>
  <c r="O58" i="3" s="1"/>
  <c r="O57" i="3" s="1"/>
  <c r="M59" i="3"/>
  <c r="K59" i="3"/>
  <c r="I59" i="3"/>
  <c r="G59" i="3"/>
  <c r="G58" i="3" s="1"/>
  <c r="G57" i="3" s="1"/>
  <c r="E59" i="3"/>
  <c r="X46" i="3"/>
  <c r="U46" i="3"/>
  <c r="S46" i="3"/>
  <c r="Q46" i="3"/>
  <c r="O46" i="3"/>
  <c r="M46" i="3"/>
  <c r="K46" i="3"/>
  <c r="I46" i="3"/>
  <c r="G46" i="3"/>
  <c r="E46" i="3"/>
  <c r="E19" i="3"/>
  <c r="I19" i="3"/>
  <c r="K19" i="3"/>
  <c r="M19" i="3"/>
  <c r="O19" i="3"/>
  <c r="Q19" i="3"/>
  <c r="S19" i="3"/>
  <c r="U19" i="3"/>
  <c r="X19" i="3"/>
  <c r="E17" i="3"/>
  <c r="G17" i="3"/>
  <c r="I17" i="3"/>
  <c r="K17" i="3"/>
  <c r="M17" i="3"/>
  <c r="O17" i="3"/>
  <c r="Q17" i="3"/>
  <c r="S17" i="3"/>
  <c r="U17" i="3"/>
  <c r="X17" i="3"/>
  <c r="E12" i="3"/>
  <c r="G12" i="3"/>
  <c r="I12" i="3"/>
  <c r="K12" i="3"/>
  <c r="M12" i="3"/>
  <c r="O12" i="3"/>
  <c r="Q12" i="3"/>
  <c r="S12" i="3"/>
  <c r="S11" i="3" s="1"/>
  <c r="U12" i="3"/>
  <c r="X12" i="3"/>
  <c r="E23" i="3"/>
  <c r="G23" i="3"/>
  <c r="I23" i="3"/>
  <c r="K23" i="3"/>
  <c r="M23" i="3"/>
  <c r="O23" i="3"/>
  <c r="Q23" i="3"/>
  <c r="S23" i="3"/>
  <c r="U23" i="3"/>
  <c r="X23" i="3"/>
  <c r="E28" i="3"/>
  <c r="G28" i="3"/>
  <c r="I28" i="3"/>
  <c r="K28" i="3"/>
  <c r="K22" i="3" s="1"/>
  <c r="M28" i="3"/>
  <c r="O28" i="3"/>
  <c r="Q28" i="3"/>
  <c r="Q22" i="3" s="1"/>
  <c r="S28" i="3"/>
  <c r="U28" i="3"/>
  <c r="X28" i="3"/>
  <c r="E36" i="3"/>
  <c r="G36" i="3"/>
  <c r="G22" i="3" s="1"/>
  <c r="I36" i="3"/>
  <c r="K36" i="3"/>
  <c r="M36" i="3"/>
  <c r="O36" i="3"/>
  <c r="Q36" i="3"/>
  <c r="S36" i="3"/>
  <c r="U36" i="3"/>
  <c r="X36" i="3"/>
  <c r="E52" i="3"/>
  <c r="E51" i="3" s="1"/>
  <c r="G52" i="3"/>
  <c r="G51" i="3" s="1"/>
  <c r="I52" i="3"/>
  <c r="I51" i="3" s="1"/>
  <c r="K52" i="3"/>
  <c r="K51" i="3" s="1"/>
  <c r="M52" i="3"/>
  <c r="M51" i="3" s="1"/>
  <c r="O52" i="3"/>
  <c r="O51" i="3" s="1"/>
  <c r="Q52" i="3"/>
  <c r="Q51" i="3" s="1"/>
  <c r="S52" i="3"/>
  <c r="S51" i="3" s="1"/>
  <c r="U52" i="3"/>
  <c r="U51" i="3" s="1"/>
  <c r="X52" i="3"/>
  <c r="X51" i="3" s="1"/>
  <c r="C36" i="3"/>
  <c r="U145" i="3"/>
  <c r="K256" i="3"/>
  <c r="G364" i="3"/>
  <c r="G363" i="3" s="1"/>
  <c r="I303" i="3"/>
  <c r="I302" i="3" s="1"/>
  <c r="K206" i="3"/>
  <c r="Q256" i="3"/>
  <c r="X267" i="3"/>
  <c r="U378" i="3"/>
  <c r="O206" i="3"/>
  <c r="X206" i="3"/>
  <c r="I328" i="3"/>
  <c r="M427" i="3"/>
  <c r="M426" i="3"/>
  <c r="K364" i="3"/>
  <c r="K363" i="3" s="1"/>
  <c r="E328" i="3"/>
  <c r="X378" i="3"/>
  <c r="Q427" i="3"/>
  <c r="Q426" i="3" s="1"/>
  <c r="E389" i="3"/>
  <c r="U328" i="3"/>
  <c r="O256" i="3"/>
  <c r="F10" i="4"/>
  <c r="F13" i="4" s="1"/>
  <c r="E256" i="3"/>
  <c r="U256" i="3"/>
  <c r="M364" i="3"/>
  <c r="M363" i="3" s="1"/>
  <c r="C207" i="3"/>
  <c r="Q23" i="2"/>
  <c r="I22" i="3"/>
  <c r="M58" i="3"/>
  <c r="M57" i="3" s="1"/>
  <c r="E58" i="3"/>
  <c r="E57" i="3" s="1"/>
  <c r="I58" i="3"/>
  <c r="I57" i="3" s="1"/>
  <c r="S57" i="3"/>
  <c r="M73" i="3"/>
  <c r="M72" i="3" s="1"/>
  <c r="O195" i="3"/>
  <c r="X195" i="3"/>
  <c r="E242" i="3"/>
  <c r="E241" i="3" s="1"/>
  <c r="U242" i="3"/>
  <c r="U241" i="3" s="1"/>
  <c r="M256" i="3"/>
  <c r="Q328" i="3"/>
  <c r="K378" i="3"/>
  <c r="C81" i="3"/>
  <c r="K73" i="3"/>
  <c r="C114" i="3"/>
  <c r="C113" i="3" s="1"/>
  <c r="I363" i="3"/>
  <c r="U364" i="3"/>
  <c r="U363" i="3" s="1"/>
  <c r="Q58" i="3"/>
  <c r="Q57" i="3" s="1"/>
  <c r="U58" i="3"/>
  <c r="U57" i="3" s="1"/>
  <c r="G73" i="3"/>
  <c r="E145" i="3"/>
  <c r="I145" i="3"/>
  <c r="M145" i="3"/>
  <c r="Q145" i="3"/>
  <c r="E195" i="3"/>
  <c r="M195" i="3"/>
  <c r="U194" i="3"/>
  <c r="U253" i="3" s="1"/>
  <c r="G242" i="3"/>
  <c r="G241" i="3" s="1"/>
  <c r="O267" i="3"/>
  <c r="S267" i="3"/>
  <c r="S255" i="3" s="1"/>
  <c r="S314" i="3" s="1"/>
  <c r="C395" i="3"/>
  <c r="S22" i="3"/>
  <c r="S10" i="3" s="1"/>
  <c r="O22" i="3"/>
  <c r="I73" i="3"/>
  <c r="G120" i="3"/>
  <c r="G119" i="3" s="1"/>
  <c r="X120" i="3"/>
  <c r="X119" i="3" s="1"/>
  <c r="E134" i="3"/>
  <c r="M134" i="3"/>
  <c r="K145" i="3"/>
  <c r="O145" i="3"/>
  <c r="O181" i="3"/>
  <c r="O180" i="3" s="1"/>
  <c r="S181" i="3"/>
  <c r="S180" i="3" s="1"/>
  <c r="X181" i="3"/>
  <c r="X180" i="3"/>
  <c r="K195" i="3"/>
  <c r="M242" i="3"/>
  <c r="M241" i="3" s="1"/>
  <c r="Q242" i="3"/>
  <c r="Q241" i="3" s="1"/>
  <c r="I317" i="3"/>
  <c r="I316" i="3" s="1"/>
  <c r="I378" i="3"/>
  <c r="C64" i="3"/>
  <c r="C58" i="3" s="1"/>
  <c r="C57" i="3" s="1"/>
  <c r="C220" i="3"/>
  <c r="E11" i="3"/>
  <c r="X194" i="3"/>
  <c r="D403" i="3"/>
  <c r="D415" i="3"/>
  <c r="E378" i="3"/>
  <c r="E377" i="3" s="1"/>
  <c r="I84" i="3"/>
  <c r="U11" i="3"/>
  <c r="S84" i="3"/>
  <c r="S72" i="3"/>
  <c r="I134" i="3"/>
  <c r="I267" i="3"/>
  <c r="M267" i="3"/>
  <c r="M255" i="3" s="1"/>
  <c r="M314" i="3" s="1"/>
  <c r="G267" i="3"/>
  <c r="U303" i="3"/>
  <c r="U302" i="3" s="1"/>
  <c r="G317" i="3"/>
  <c r="G316" i="3" s="1"/>
  <c r="G375" i="3" s="1"/>
  <c r="K317" i="3"/>
  <c r="X317" i="3"/>
  <c r="M328" i="3"/>
  <c r="L11" i="3"/>
  <c r="D98" i="3"/>
  <c r="D85" i="3"/>
  <c r="P119" i="3"/>
  <c r="Q72" i="3"/>
  <c r="C98" i="3"/>
  <c r="L58" i="3"/>
  <c r="L57" i="3" s="1"/>
  <c r="C84" i="3"/>
  <c r="D58" i="3"/>
  <c r="D57" i="3" s="1"/>
  <c r="P192" i="3"/>
  <c r="D187" i="3"/>
  <c r="D181" i="3" s="1"/>
  <c r="D180" i="3" s="1"/>
  <c r="D151" i="3"/>
  <c r="D159" i="3"/>
  <c r="C135" i="3"/>
  <c r="C145" i="3"/>
  <c r="D220" i="3"/>
  <c r="D248" i="3"/>
  <c r="C196" i="3"/>
  <c r="D264" i="3"/>
  <c r="D256" i="3" s="1"/>
  <c r="O194" i="3" l="1"/>
  <c r="I389" i="3"/>
  <c r="R317" i="3"/>
  <c r="C317" i="3"/>
  <c r="I375" i="3"/>
  <c r="K194" i="3"/>
  <c r="K253" i="3" s="1"/>
  <c r="D390" i="3"/>
  <c r="D318" i="3"/>
  <c r="D207" i="3"/>
  <c r="D206" i="3" s="1"/>
  <c r="D194" i="3" s="1"/>
  <c r="E477" i="3"/>
  <c r="M477" i="3"/>
  <c r="S477" i="3"/>
  <c r="U22" i="3"/>
  <c r="M22" i="3"/>
  <c r="E22" i="3"/>
  <c r="X133" i="3"/>
  <c r="I195" i="3"/>
  <c r="I194" i="3" s="1"/>
  <c r="I253" i="3" s="1"/>
  <c r="X316" i="3"/>
  <c r="I377" i="3"/>
  <c r="X11" i="3"/>
  <c r="E73" i="3"/>
  <c r="U73" i="3"/>
  <c r="K84" i="3"/>
  <c r="G181" i="3"/>
  <c r="G180" i="3" s="1"/>
  <c r="G256" i="3"/>
  <c r="K267" i="3"/>
  <c r="G303" i="3"/>
  <c r="G302" i="3" s="1"/>
  <c r="S364" i="3"/>
  <c r="S363" i="3" s="1"/>
  <c r="M378" i="3"/>
  <c r="M377" i="3" s="1"/>
  <c r="M438" i="3" s="1"/>
  <c r="X389" i="3"/>
  <c r="D90" i="3"/>
  <c r="D114" i="3"/>
  <c r="D113" i="3" s="1"/>
  <c r="P427" i="3"/>
  <c r="P426" i="3" s="1"/>
  <c r="D352" i="3"/>
  <c r="D358" i="3"/>
  <c r="D357" i="3" s="1"/>
  <c r="D365" i="3"/>
  <c r="C297" i="3"/>
  <c r="C296" i="3" s="1"/>
  <c r="C212" i="3"/>
  <c r="C206" i="3" s="1"/>
  <c r="C236" i="3"/>
  <c r="C235" i="3" s="1"/>
  <c r="R206" i="3"/>
  <c r="J134" i="3"/>
  <c r="J133" i="3" s="1"/>
  <c r="P134" i="3"/>
  <c r="G441" i="3"/>
  <c r="G502" i="3" s="1"/>
  <c r="U441" i="3"/>
  <c r="U502" i="3" s="1"/>
  <c r="C459" i="3"/>
  <c r="G255" i="3"/>
  <c r="I133" i="3"/>
  <c r="E133" i="3"/>
  <c r="E192" i="3" s="1"/>
  <c r="O11" i="3"/>
  <c r="G11" i="3"/>
  <c r="K11" i="3"/>
  <c r="X72" i="3"/>
  <c r="O73" i="3"/>
  <c r="K134" i="3"/>
  <c r="K133" i="3" s="1"/>
  <c r="K192" i="3" s="1"/>
  <c r="Q181" i="3"/>
  <c r="Q180" i="3" s="1"/>
  <c r="M181" i="3"/>
  <c r="M180" i="3" s="1"/>
  <c r="E206" i="3"/>
  <c r="E194" i="3" s="1"/>
  <c r="E253" i="3" s="1"/>
  <c r="M206" i="3"/>
  <c r="O242" i="3"/>
  <c r="O241" i="3" s="1"/>
  <c r="X242" i="3"/>
  <c r="X241" i="3" s="1"/>
  <c r="X253" i="3" s="1"/>
  <c r="U267" i="3"/>
  <c r="U317" i="3"/>
  <c r="K328" i="3"/>
  <c r="K316" i="3" s="1"/>
  <c r="K375" i="3" s="1"/>
  <c r="Q389" i="3"/>
  <c r="Q413" i="3"/>
  <c r="K427" i="3"/>
  <c r="K426" i="3" s="1"/>
  <c r="E23" i="2"/>
  <c r="D19" i="3"/>
  <c r="C329" i="3"/>
  <c r="D329" i="3"/>
  <c r="D334" i="3"/>
  <c r="D281" i="3"/>
  <c r="R256" i="3"/>
  <c r="R242" i="3"/>
  <c r="R241" i="3" s="1"/>
  <c r="M441" i="3"/>
  <c r="M502" i="3" s="1"/>
  <c r="C450" i="3"/>
  <c r="C442" i="3" s="1"/>
  <c r="C454" i="3"/>
  <c r="D492" i="3"/>
  <c r="X22" i="3"/>
  <c r="M11" i="3"/>
  <c r="U84" i="3"/>
  <c r="M120" i="3"/>
  <c r="M119" i="3" s="1"/>
  <c r="U120" i="3"/>
  <c r="U119" i="3" s="1"/>
  <c r="U133" i="3"/>
  <c r="U192" i="3" s="1"/>
  <c r="K181" i="3"/>
  <c r="G206" i="3"/>
  <c r="G194" i="3" s="1"/>
  <c r="G253" i="3" s="1"/>
  <c r="K303" i="3"/>
  <c r="K302" i="3" s="1"/>
  <c r="O364" i="3"/>
  <c r="O363" i="3" s="1"/>
  <c r="C12" i="3"/>
  <c r="C11" i="3" s="1"/>
  <c r="C403" i="3"/>
  <c r="C389" i="3" s="1"/>
  <c r="P413" i="3"/>
  <c r="P389" i="3" s="1"/>
  <c r="C358" i="3"/>
  <c r="C357" i="3" s="1"/>
  <c r="C370" i="3"/>
  <c r="C364" i="3" s="1"/>
  <c r="C363" i="3" s="1"/>
  <c r="D304" i="3"/>
  <c r="D309" i="3"/>
  <c r="R303" i="3"/>
  <c r="R302" i="3" s="1"/>
  <c r="C203" i="3"/>
  <c r="C195" i="3" s="1"/>
  <c r="C194" i="3" s="1"/>
  <c r="C253" i="3" s="1"/>
  <c r="D212" i="3"/>
  <c r="D230" i="3"/>
  <c r="D236" i="3"/>
  <c r="D235" i="3" s="1"/>
  <c r="D243" i="3"/>
  <c r="D242" i="3" s="1"/>
  <c r="D241" i="3" s="1"/>
  <c r="C142" i="3"/>
  <c r="C134" i="3" s="1"/>
  <c r="C133" i="3" s="1"/>
  <c r="H134" i="3"/>
  <c r="H133" i="3" s="1"/>
  <c r="O441" i="3"/>
  <c r="O502" i="3" s="1"/>
  <c r="D467" i="3"/>
  <c r="P84" i="3"/>
  <c r="P72" i="3" s="1"/>
  <c r="P131" i="3" s="1"/>
  <c r="G13" i="4"/>
  <c r="L10" i="3"/>
  <c r="R194" i="3"/>
  <c r="R253" i="3" s="1"/>
  <c r="O23" i="2"/>
  <c r="M23" i="2"/>
  <c r="X375" i="3"/>
  <c r="B24" i="2"/>
  <c r="O72" i="3"/>
  <c r="U316" i="3"/>
  <c r="U375" i="3" s="1"/>
  <c r="D491" i="3"/>
  <c r="D490" i="3" s="1"/>
  <c r="D502" i="3" s="1"/>
  <c r="X192" i="3"/>
  <c r="I72" i="3"/>
  <c r="S70" i="3"/>
  <c r="Q194" i="3"/>
  <c r="Q253" i="3" s="1"/>
  <c r="G72" i="3"/>
  <c r="K255" i="3"/>
  <c r="K314" i="3" s="1"/>
  <c r="Q11" i="3"/>
  <c r="I120" i="3"/>
  <c r="I119" i="3" s="1"/>
  <c r="Q120" i="3"/>
  <c r="Q119" i="3" s="1"/>
  <c r="Q131" i="3" s="1"/>
  <c r="O134" i="3"/>
  <c r="M133" i="3"/>
  <c r="S195" i="3"/>
  <c r="S194" i="3" s="1"/>
  <c r="E267" i="3"/>
  <c r="E255" i="3" s="1"/>
  <c r="E314" i="3" s="1"/>
  <c r="O255" i="3"/>
  <c r="O314" i="3" s="1"/>
  <c r="Q303" i="3"/>
  <c r="Q302" i="3" s="1"/>
  <c r="X303" i="3"/>
  <c r="X302" i="3" s="1"/>
  <c r="O317" i="3"/>
  <c r="O316" i="3" s="1"/>
  <c r="O375" i="3" s="1"/>
  <c r="I427" i="3"/>
  <c r="I426" i="3" s="1"/>
  <c r="I438" i="3" s="1"/>
  <c r="C46" i="3"/>
  <c r="C22" i="3" s="1"/>
  <c r="C10" i="3" s="1"/>
  <c r="C70" i="3" s="1"/>
  <c r="C52" i="3"/>
  <c r="C51" i="3" s="1"/>
  <c r="D22" i="3"/>
  <c r="D108" i="3"/>
  <c r="D84" i="3" s="1"/>
  <c r="D121" i="3"/>
  <c r="D120" i="3" s="1"/>
  <c r="D119" i="3" s="1"/>
  <c r="C386" i="3"/>
  <c r="C334" i="3"/>
  <c r="C328" i="3" s="1"/>
  <c r="C316" i="3" s="1"/>
  <c r="D342" i="3"/>
  <c r="C291" i="3"/>
  <c r="C273" i="3"/>
  <c r="R267" i="3"/>
  <c r="R255" i="3" s="1"/>
  <c r="R314" i="3" s="1"/>
  <c r="K72" i="3"/>
  <c r="U255" i="3"/>
  <c r="U314" i="3" s="1"/>
  <c r="X377" i="3"/>
  <c r="X438" i="3" s="1"/>
  <c r="E10" i="3"/>
  <c r="E70" i="3" s="1"/>
  <c r="O10" i="3"/>
  <c r="O70" i="3" s="1"/>
  <c r="I11" i="3"/>
  <c r="E84" i="3"/>
  <c r="K120" i="3"/>
  <c r="K119" i="3" s="1"/>
  <c r="S120" i="3"/>
  <c r="S119" i="3" s="1"/>
  <c r="S131" i="3" s="1"/>
  <c r="Q134" i="3"/>
  <c r="Q133" i="3" s="1"/>
  <c r="Q192" i="3" s="1"/>
  <c r="Q317" i="3"/>
  <c r="Q316" i="3" s="1"/>
  <c r="Q375" i="3" s="1"/>
  <c r="K389" i="3"/>
  <c r="K377" i="3" s="1"/>
  <c r="K438" i="3" s="1"/>
  <c r="E427" i="3"/>
  <c r="E426" i="3" s="1"/>
  <c r="E438" i="3" s="1"/>
  <c r="U427" i="3"/>
  <c r="U426" i="3" s="1"/>
  <c r="I23" i="2"/>
  <c r="B25" i="2" s="1"/>
  <c r="C74" i="3"/>
  <c r="C73" i="3" s="1"/>
  <c r="D427" i="3"/>
  <c r="D426" i="3" s="1"/>
  <c r="R316" i="3"/>
  <c r="R375" i="3" s="1"/>
  <c r="C304" i="3"/>
  <c r="C303" i="3" s="1"/>
  <c r="C302" i="3" s="1"/>
  <c r="C281" i="3"/>
  <c r="C268" i="3"/>
  <c r="D135" i="3"/>
  <c r="Q255" i="3"/>
  <c r="Q314" i="3" s="1"/>
  <c r="K10" i="3"/>
  <c r="M131" i="3"/>
  <c r="G133" i="3"/>
  <c r="G192" i="3" s="1"/>
  <c r="M194" i="3"/>
  <c r="M253" i="3" s="1"/>
  <c r="E316" i="3"/>
  <c r="E375" i="3" s="1"/>
  <c r="S316" i="3"/>
  <c r="S375" i="3" s="1"/>
  <c r="G377" i="3"/>
  <c r="G438" i="3" s="1"/>
  <c r="C421" i="3"/>
  <c r="C420" i="3" s="1"/>
  <c r="D395" i="3"/>
  <c r="D389" i="3" s="1"/>
  <c r="D370" i="3"/>
  <c r="D364" i="3" s="1"/>
  <c r="D363" i="3" s="1"/>
  <c r="C243" i="3"/>
  <c r="C242" i="3" s="1"/>
  <c r="C241" i="3" s="1"/>
  <c r="D203" i="3"/>
  <c r="C187" i="3"/>
  <c r="C180" i="3" s="1"/>
  <c r="D142" i="3"/>
  <c r="P441" i="3"/>
  <c r="P502" i="3" s="1"/>
  <c r="M316" i="3"/>
  <c r="M375" i="3" s="1"/>
  <c r="I255" i="3"/>
  <c r="I314" i="3" s="1"/>
  <c r="K58" i="3"/>
  <c r="K57" i="3" s="1"/>
  <c r="U72" i="3"/>
  <c r="U131" i="3" s="1"/>
  <c r="O120" i="3"/>
  <c r="O119" i="3" s="1"/>
  <c r="S133" i="3"/>
  <c r="I181" i="3"/>
  <c r="I180" i="3" s="1"/>
  <c r="X256" i="3"/>
  <c r="X255" i="3" s="1"/>
  <c r="X314" i="3" s="1"/>
  <c r="Q377" i="3"/>
  <c r="U389" i="3"/>
  <c r="U377" i="3" s="1"/>
  <c r="U438" i="3" s="1"/>
  <c r="G413" i="3"/>
  <c r="O413" i="3"/>
  <c r="O389" i="3" s="1"/>
  <c r="O377" i="3" s="1"/>
  <c r="O438" i="3" s="1"/>
  <c r="D12" i="3"/>
  <c r="D11" i="3" s="1"/>
  <c r="D73" i="3"/>
  <c r="C379" i="3"/>
  <c r="C378" i="3" s="1"/>
  <c r="P378" i="3"/>
  <c r="C257" i="3"/>
  <c r="C256" i="3" s="1"/>
  <c r="D291" i="3"/>
  <c r="D297" i="3"/>
  <c r="D296" i="3" s="1"/>
  <c r="I192" i="3"/>
  <c r="D145" i="3"/>
  <c r="U10" i="3"/>
  <c r="U70" i="3" s="1"/>
  <c r="G131" i="3"/>
  <c r="K70" i="3"/>
  <c r="X10" i="3"/>
  <c r="X70" i="3" s="1"/>
  <c r="Q10" i="3"/>
  <c r="Q70" i="3" s="1"/>
  <c r="M10" i="3"/>
  <c r="M70" i="3" s="1"/>
  <c r="G10" i="3"/>
  <c r="G70" i="3" s="1"/>
  <c r="X131" i="3"/>
  <c r="O133" i="3"/>
  <c r="O192" i="3" s="1"/>
  <c r="M192" i="3"/>
  <c r="S253" i="3"/>
  <c r="S438" i="3"/>
  <c r="D317" i="3"/>
  <c r="D328" i="3"/>
  <c r="D267" i="3"/>
  <c r="D134" i="3"/>
  <c r="C72" i="3"/>
  <c r="C131" i="3" s="1"/>
  <c r="I10" i="3"/>
  <c r="I70" i="3" s="1"/>
  <c r="S192" i="3"/>
  <c r="Q438" i="3"/>
  <c r="D377" i="3"/>
  <c r="D438" i="3" s="1"/>
  <c r="P377" i="3"/>
  <c r="P438" i="3" s="1"/>
  <c r="F24" i="4"/>
  <c r="D253" i="3" l="1"/>
  <c r="E72" i="3"/>
  <c r="E131" i="3" s="1"/>
  <c r="C192" i="3"/>
  <c r="C375" i="3"/>
  <c r="D10" i="3"/>
  <c r="D70" i="3" s="1"/>
  <c r="I131" i="3"/>
  <c r="D303" i="3"/>
  <c r="D302" i="3" s="1"/>
  <c r="G314" i="3"/>
  <c r="O253" i="3"/>
  <c r="D72" i="3"/>
  <c r="D131" i="3" s="1"/>
  <c r="D133" i="3"/>
  <c r="C377" i="3"/>
  <c r="C438" i="3" s="1"/>
  <c r="O131" i="3"/>
  <c r="C267" i="3"/>
  <c r="C255" i="3" s="1"/>
  <c r="C314" i="3" s="1"/>
  <c r="K131" i="3"/>
  <c r="D316" i="3"/>
  <c r="D375" i="3" s="1"/>
</calcChain>
</file>

<file path=xl/sharedStrings.xml><?xml version="1.0" encoding="utf-8"?>
<sst xmlns="http://schemas.openxmlformats.org/spreadsheetml/2006/main" count="615" uniqueCount="128">
  <si>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</si>
  <si>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</si>
  <si>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</si>
  <si>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</si>
  <si>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</si>
  <si>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</si>
  <si>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</si>
  <si>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</si>
  <si>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</si>
  <si>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Ukupno (po izvorima)</t>
  </si>
  <si>
    <t>Šifra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</si>
  <si>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</si>
  <si>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</si>
  <si>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</si>
  <si>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</si>
  <si>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</si>
  <si>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</si>
  <si>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</si>
  <si>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</si>
  <si>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</si>
  <si>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</si>
  <si>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</si>
  <si>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</si>
  <si>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OPĆI DIO</t>
  </si>
  <si>
    <t>PRORAČUNSKI KORISNIK</t>
  </si>
  <si>
    <t>PRIHODI UKUPNO</t>
  </si>
  <si>
    <t>RASHODI UKUPNO</t>
  </si>
  <si>
    <t>PRIHODI OD PRODAJE NEFINANCIJSKE IMOVINE</t>
  </si>
  <si>
    <t>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</si>
  <si>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</si>
  <si>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</si>
  <si>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</si>
  <si>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</si>
  <si>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</si>
  <si>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</si>
  <si>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</si>
  <si>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</si>
  <si>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</si>
  <si>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</si>
  <si>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</si>
  <si>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</si>
  <si>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</si>
  <si>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Opći prihodi i primici       (izvor 011 sredstva MŽ)</t>
  </si>
  <si>
    <t>Vlastiti prihodi (izvor 031 vlastiti prihodi)</t>
  </si>
  <si>
    <t>Prihodi za posebne namjene (izvor 043)</t>
  </si>
  <si>
    <t>Decentralizirana sredstva (izvor 044)</t>
  </si>
  <si>
    <t>Pomoći EU (izvor 051)</t>
  </si>
  <si>
    <t>Ostale pomoći (izvor 052)</t>
  </si>
  <si>
    <t>Pomoći proračunskim korisnicima temeljem prijenosa EU sredstava (izvor 054 - asistenti)</t>
  </si>
  <si>
    <t>Donacije (izvor 061)</t>
  </si>
  <si>
    <t>Prihodi od nefinancijske imovine i nadoknade šteta s osnova osiguranja (izvor 071)</t>
  </si>
  <si>
    <t>Namjenski primici od zaduživanja (izvor 081)</t>
  </si>
  <si>
    <t>Axx</t>
  </si>
  <si>
    <t>Kxx</t>
  </si>
  <si>
    <t>Plaće za redovan rad</t>
  </si>
  <si>
    <t>Plaće u naravi</t>
  </si>
  <si>
    <t>Plaće za prekovremeni rad</t>
  </si>
  <si>
    <t>Plaće za posebne uvjete rada</t>
  </si>
  <si>
    <t>Doprinosi za mirovinsko osiguranje</t>
  </si>
  <si>
    <t>Doprinosi za obvezno zdravstveno osiguranje</t>
  </si>
  <si>
    <t>Službena putovanja</t>
  </si>
  <si>
    <t>Naknade za prijevoz, rad na terenu i odvojeni život</t>
  </si>
  <si>
    <t>Stručno usavršavanje zaposlenika</t>
  </si>
  <si>
    <t>Ostale naknade troškova zaspolenima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</si>
  <si>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</si>
  <si>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</si>
  <si>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</si>
  <si>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</si>
  <si>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</si>
  <si>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</si>
  <si>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</si>
  <si>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</si>
  <si>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</si>
  <si>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</si>
  <si>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</si>
  <si>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</si>
  <si>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</si>
  <si>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</si>
  <si>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</si>
  <si>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</si>
  <si>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</si>
  <si>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</si>
  <si>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</si>
  <si>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</si>
  <si>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Stambeni objekti</t>
  </si>
  <si>
    <t>Poslovni objekti</t>
  </si>
  <si>
    <t>Ceste, željeznice i ostali prometni objekti</t>
  </si>
  <si>
    <t>Ostali građevinski objekti</t>
  </si>
  <si>
    <t>Ostali nespom.rashodi poslovanja</t>
  </si>
  <si>
    <t>Ostali nespom.rashodi poslov.</t>
  </si>
  <si>
    <t>Reprezentacija</t>
  </si>
  <si>
    <t>Članarine i norme</t>
  </si>
  <si>
    <t>Pristojbe i naknade</t>
  </si>
  <si>
    <t>Postrojenja i oprema</t>
  </si>
  <si>
    <t>Knjige, umjetnička djela i ostale izložbene vrijednosti</t>
  </si>
  <si>
    <t>Uredska oprema i namještaj</t>
  </si>
  <si>
    <t>Sportska i glazbena oprema</t>
  </si>
  <si>
    <t>Knjige</t>
  </si>
  <si>
    <t>UKUPNO</t>
  </si>
  <si>
    <t>PROGRAMI ŠKOLSTVA</t>
  </si>
  <si>
    <t>MATERIJALNI I FINANCIJSKI RASHODI</t>
  </si>
  <si>
    <t>FEAD-ŠKOLSKI OBROCI</t>
  </si>
  <si>
    <t>POMOĆNICI U NASTAVI-ŠKOLE JEDNAKIH MOGUĆNOSTI</t>
  </si>
  <si>
    <t>STRUČNO OSPOSOBLJAVANJE BEZ ZASNIVANJA RADNOG ODNOSA</t>
  </si>
  <si>
    <t>RASHODI ZA ZAPOSLENE I OSTALI RASHODI-MZO</t>
  </si>
  <si>
    <t>Naknade troškova osobama izvan radnog odnosa</t>
  </si>
  <si>
    <t>OSNOVNA ŠKOLA SVETI MARTIN NA MURI</t>
  </si>
  <si>
    <t xml:space="preserve">PLAN PRIHODA I PRIMITAKA </t>
  </si>
  <si>
    <t>PLAN RASHODA I IZDATAKA</t>
  </si>
  <si>
    <t>ŠKOLSKA SHEMA</t>
  </si>
  <si>
    <t>FP</t>
  </si>
  <si>
    <t>Ukupno prihodi i primici za 2020.-I.Izmjena FP</t>
  </si>
  <si>
    <t>FINANCIJSKI PLAN ZA 2020. (četvrta razina računskog plana)</t>
  </si>
  <si>
    <t>Uređaji, strojevi i oprema za ostale namjene</t>
  </si>
  <si>
    <t>Financijski plan za 2020.</t>
  </si>
  <si>
    <t>KLASA: 400-02/20-01/01</t>
  </si>
  <si>
    <t>UR.BROJ: 2109-46-20-01</t>
  </si>
  <si>
    <t>Predsjednica ŠO:</t>
  </si>
  <si>
    <t>(Valentina Bogdan)</t>
  </si>
  <si>
    <r>
      <rPr>
        <sz val="14"/>
        <color indexed="8"/>
        <rFont val="Arial"/>
        <family val="2"/>
        <charset val="238"/>
      </rPr>
      <t xml:space="preserve">II. IZMJENA I DOPUNA FINANCIJSKOG PLANA </t>
    </r>
    <r>
      <rPr>
        <b/>
        <sz val="14"/>
        <color indexed="8"/>
        <rFont val="Arial"/>
        <family val="2"/>
        <charset val="238"/>
      </rPr>
      <t xml:space="preserve">OSNOVNE ŠKOLE SVETI MARTIN NA MURI       
</t>
    </r>
    <r>
      <rPr>
        <sz val="14"/>
        <color indexed="8"/>
        <rFont val="Arial"/>
        <family val="2"/>
        <charset val="238"/>
      </rPr>
      <t xml:space="preserve">ZA 2020. GODINU  </t>
    </r>
    <r>
      <rPr>
        <b/>
        <sz val="14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</t>
    </r>
  </si>
  <si>
    <t>II. IZMJENA FP</t>
  </si>
  <si>
    <t>II.IZMJENA FP</t>
  </si>
  <si>
    <t>II. IZMJENA FINANCIJSKOG PLANA ZA 2020.</t>
  </si>
  <si>
    <t>E-ŠKOLE</t>
  </si>
  <si>
    <t xml:space="preserve">Rebalans FP za 2020. </t>
  </si>
  <si>
    <t>Rebalans FP za 2020.</t>
  </si>
  <si>
    <t>Oprema za grijanje,ventilaciju i hlađenje</t>
  </si>
  <si>
    <t>U Svetom Martinu na Muri, 30. prosinca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</si>
</sst>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MS Sans Serif"/>
      <family val="2"/>
      <charset val="238"/>
    </font>
    <font>
      <i/>
      <sz val="9"/>
      <color indexed="8"/>
      <name val="Calibri"/>
      <family val="2"/>
      <charset val="238"/>
    </font>
    <font>
      <i/>
      <sz val="9"/>
      <color indexed="8"/>
      <name val="MS Sans Serif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42" fillId="0" borderId="0"/>
    <xf numFmtId="0" fontId="13" fillId="0" borderId="7" applyNumberFormat="0" applyFill="0" applyAlignment="0" applyProtection="0"/>
  </cellStyleXfs>
  <cellXfs count="246">
    <xf numFmtId="0" fontId="0" fillId="0" borderId="0" xfId="0" applyNumberForma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9" fillId="18" borderId="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2" fillId="0" borderId="9" xfId="0" quotePrefix="1" applyFont="1" applyBorder="1" applyAlignment="1">
      <alignment horizontal="left" vertical="center" wrapText="1"/>
    </xf>
    <xf numFmtId="0" fontId="22" fillId="0" borderId="9" xfId="0" quotePrefix="1" applyFont="1" applyBorder="1" applyAlignment="1">
      <alignment horizontal="center" vertical="center" wrapText="1"/>
    </xf>
    <xf numFmtId="0" fontId="19" fillId="0" borderId="9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19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19" fillId="0" borderId="0" xfId="0" quotePrefix="1" applyNumberFormat="1" applyFont="1" applyFill="1" applyBorder="1" applyAlignment="1" applyProtection="1">
      <alignment horizontal="left" wrapText="1"/>
    </xf>
    <xf numFmtId="3" fontId="19" fillId="0" borderId="0" xfId="0" applyNumberFormat="1" applyFont="1" applyFill="1" applyBorder="1" applyAlignment="1" applyProtection="1"/>
    <xf numFmtId="0" fontId="26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left" wrapText="1"/>
    </xf>
    <xf numFmtId="0" fontId="27" fillId="0" borderId="0" xfId="0" applyNumberFormat="1" applyFont="1" applyFill="1" applyBorder="1" applyAlignment="1" applyProtection="1">
      <alignment wrapText="1"/>
    </xf>
    <xf numFmtId="0" fontId="26" fillId="0" borderId="10" xfId="0" quotePrefix="1" applyFont="1" applyBorder="1" applyAlignment="1">
      <alignment horizontal="left" wrapText="1"/>
    </xf>
    <xf numFmtId="0" fontId="26" fillId="0" borderId="9" xfId="0" quotePrefix="1" applyFont="1" applyBorder="1" applyAlignment="1">
      <alignment horizontal="left" wrapText="1"/>
    </xf>
    <xf numFmtId="0" fontId="26" fillId="0" borderId="9" xfId="0" quotePrefix="1" applyFont="1" applyBorder="1" applyAlignment="1">
      <alignment horizontal="center" wrapText="1"/>
    </xf>
    <xf numFmtId="0" fontId="26" fillId="0" borderId="9" xfId="0" quotePrefix="1" applyNumberFormat="1" applyFont="1" applyFill="1" applyBorder="1" applyAlignment="1" applyProtection="1">
      <alignment horizontal="left"/>
    </xf>
    <xf numFmtId="0" fontId="19" fillId="0" borderId="11" xfId="0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2" xfId="0" applyNumberFormat="1" applyFont="1" applyFill="1" applyBorder="1" applyAlignment="1">
      <alignment horizontal="right" vertical="top" wrapText="1"/>
    </xf>
    <xf numFmtId="1" fontId="15" fillId="19" borderId="13" xfId="0" applyNumberFormat="1" applyFont="1" applyFill="1" applyBorder="1" applyAlignment="1">
      <alignment horizontal="left" wrapText="1"/>
    </xf>
    <xf numFmtId="0" fontId="19" fillId="0" borderId="0" xfId="0" applyFont="1" applyBorder="1" applyAlignment="1">
      <alignment horizontal="center" vertical="center" wrapText="1"/>
    </xf>
    <xf numFmtId="0" fontId="29" fillId="20" borderId="10" xfId="0" applyFont="1" applyFill="1" applyBorder="1" applyAlignment="1">
      <alignment horizontal="left"/>
    </xf>
    <xf numFmtId="3" fontId="26" fillId="20" borderId="8" xfId="0" applyNumberFormat="1" applyFont="1" applyFill="1" applyBorder="1" applyAlignment="1">
      <alignment horizontal="right"/>
    </xf>
    <xf numFmtId="3" fontId="26" fillId="20" borderId="8" xfId="0" applyNumberFormat="1" applyFont="1" applyFill="1" applyBorder="1" applyAlignment="1" applyProtection="1">
      <alignment horizontal="right" wrapText="1"/>
    </xf>
    <xf numFmtId="0" fontId="14" fillId="20" borderId="9" xfId="0" applyNumberFormat="1" applyFont="1" applyFill="1" applyBorder="1" applyAlignment="1" applyProtection="1"/>
    <xf numFmtId="3" fontId="26" fillId="0" borderId="8" xfId="0" applyNumberFormat="1" applyFont="1" applyFill="1" applyBorder="1" applyAlignment="1">
      <alignment horizontal="right"/>
    </xf>
    <xf numFmtId="3" fontId="26" fillId="21" borderId="10" xfId="0" quotePrefix="1" applyNumberFormat="1" applyFont="1" applyFill="1" applyBorder="1" applyAlignment="1">
      <alignment horizontal="right"/>
    </xf>
    <xf numFmtId="3" fontId="26" fillId="20" borderId="10" xfId="0" quotePrefix="1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9" fillId="0" borderId="14" xfId="0" applyNumberFormat="1" applyFont="1" applyFill="1" applyBorder="1" applyAlignment="1" applyProtection="1">
      <alignment horizontal="center"/>
    </xf>
    <xf numFmtId="0" fontId="19" fillId="18" borderId="9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/>
    </xf>
    <xf numFmtId="0" fontId="18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horizontal="left"/>
    </xf>
    <xf numFmtId="0" fontId="19" fillId="0" borderId="15" xfId="0" applyNumberFormat="1" applyFont="1" applyFill="1" applyBorder="1" applyAlignment="1" applyProtection="1">
      <alignment wrapText="1"/>
    </xf>
    <xf numFmtId="0" fontId="19" fillId="0" borderId="15" xfId="0" applyNumberFormat="1" applyFont="1" applyFill="1" applyBorder="1" applyAlignment="1" applyProtection="1"/>
    <xf numFmtId="0" fontId="19" fillId="0" borderId="15" xfId="0" applyNumberFormat="1" applyFont="1" applyFill="1" applyBorder="1" applyAlignment="1" applyProtection="1">
      <alignment horizontal="center"/>
    </xf>
    <xf numFmtId="1" fontId="14" fillId="0" borderId="16" xfId="0" applyNumberFormat="1" applyFont="1" applyBorder="1" applyAlignment="1">
      <alignment horizontal="left" wrapText="1"/>
    </xf>
    <xf numFmtId="3" fontId="14" fillId="0" borderId="17" xfId="0" applyNumberFormat="1" applyFont="1" applyBorder="1"/>
    <xf numFmtId="3" fontId="14" fillId="0" borderId="18" xfId="0" applyNumberFormat="1" applyFont="1" applyBorder="1"/>
    <xf numFmtId="4" fontId="18" fillId="0" borderId="15" xfId="0" applyNumberFormat="1" applyFont="1" applyFill="1" applyBorder="1" applyAlignment="1" applyProtection="1"/>
    <xf numFmtId="0" fontId="33" fillId="0" borderId="15" xfId="0" applyNumberFormat="1" applyFont="1" applyFill="1" applyBorder="1" applyAlignment="1" applyProtection="1">
      <alignment horizontal="center"/>
    </xf>
    <xf numFmtId="0" fontId="33" fillId="0" borderId="15" xfId="0" applyNumberFormat="1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/>
    <xf numFmtId="0" fontId="34" fillId="0" borderId="15" xfId="0" applyNumberFormat="1" applyFont="1" applyFill="1" applyBorder="1" applyAlignment="1" applyProtection="1">
      <alignment horizontal="center"/>
    </xf>
    <xf numFmtId="0" fontId="34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>
      <alignment horizontal="center" vertical="center"/>
    </xf>
    <xf numFmtId="4" fontId="18" fillId="0" borderId="0" xfId="0" applyNumberFormat="1" applyFont="1" applyFill="1" applyBorder="1" applyAlignment="1" applyProtection="1"/>
    <xf numFmtId="0" fontId="19" fillId="0" borderId="19" xfId="0" applyNumberFormat="1" applyFont="1" applyFill="1" applyBorder="1" applyAlignment="1" applyProtection="1">
      <alignment wrapText="1"/>
    </xf>
    <xf numFmtId="0" fontId="19" fillId="22" borderId="15" xfId="0" applyNumberFormat="1" applyFont="1" applyFill="1" applyBorder="1" applyAlignment="1" applyProtection="1">
      <alignment horizontal="left"/>
    </xf>
    <xf numFmtId="0" fontId="19" fillId="22" borderId="15" xfId="0" applyNumberFormat="1" applyFont="1" applyFill="1" applyBorder="1" applyAlignment="1" applyProtection="1">
      <alignment wrapText="1"/>
    </xf>
    <xf numFmtId="0" fontId="19" fillId="22" borderId="15" xfId="0" applyNumberFormat="1" applyFont="1" applyFill="1" applyBorder="1" applyAlignment="1" applyProtection="1"/>
    <xf numFmtId="3" fontId="19" fillId="0" borderId="15" xfId="0" applyNumberFormat="1" applyFont="1" applyFill="1" applyBorder="1" applyAlignment="1" applyProtection="1"/>
    <xf numFmtId="3" fontId="18" fillId="0" borderId="15" xfId="0" applyNumberFormat="1" applyFont="1" applyFill="1" applyBorder="1" applyAlignment="1" applyProtection="1"/>
    <xf numFmtId="3" fontId="33" fillId="0" borderId="15" xfId="0" applyNumberFormat="1" applyFont="1" applyFill="1" applyBorder="1" applyAlignment="1" applyProtection="1"/>
    <xf numFmtId="3" fontId="19" fillId="22" borderId="15" xfId="0" applyNumberFormat="1" applyFont="1" applyFill="1" applyBorder="1" applyAlignment="1" applyProtection="1"/>
    <xf numFmtId="3" fontId="18" fillId="22" borderId="15" xfId="0" applyNumberFormat="1" applyFont="1" applyFill="1" applyBorder="1" applyAlignment="1" applyProtection="1"/>
    <xf numFmtId="3" fontId="19" fillId="0" borderId="19" xfId="0" applyNumberFormat="1" applyFont="1" applyFill="1" applyBorder="1" applyAlignment="1" applyProtection="1"/>
    <xf numFmtId="0" fontId="19" fillId="22" borderId="20" xfId="0" applyNumberFormat="1" applyFont="1" applyFill="1" applyBorder="1" applyAlignment="1" applyProtection="1">
      <alignment horizontal="center"/>
    </xf>
    <xf numFmtId="0" fontId="31" fillId="22" borderId="20" xfId="0" applyNumberFormat="1" applyFont="1" applyFill="1" applyBorder="1" applyAlignment="1" applyProtection="1">
      <alignment wrapText="1"/>
    </xf>
    <xf numFmtId="0" fontId="19" fillId="22" borderId="20" xfId="0" applyNumberFormat="1" applyFont="1" applyFill="1" applyBorder="1" applyAlignment="1" applyProtection="1"/>
    <xf numFmtId="0" fontId="19" fillId="22" borderId="21" xfId="0" applyNumberFormat="1" applyFont="1" applyFill="1" applyBorder="1" applyAlignment="1" applyProtection="1">
      <alignment horizontal="center"/>
    </xf>
    <xf numFmtId="0" fontId="18" fillId="22" borderId="21" xfId="0" applyNumberFormat="1" applyFont="1" applyFill="1" applyBorder="1" applyAlignment="1" applyProtection="1">
      <alignment wrapText="1"/>
    </xf>
    <xf numFmtId="0" fontId="18" fillId="22" borderId="21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center"/>
    </xf>
    <xf numFmtId="0" fontId="44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vertical="center" wrapText="1"/>
    </xf>
    <xf numFmtId="1" fontId="14" fillId="0" borderId="22" xfId="0" applyNumberFormat="1" applyFont="1" applyBorder="1" applyAlignment="1">
      <alignment horizontal="left" wrapText="1"/>
    </xf>
    <xf numFmtId="3" fontId="14" fillId="0" borderId="23" xfId="0" applyNumberFormat="1" applyFont="1" applyBorder="1"/>
    <xf numFmtId="3" fontId="14" fillId="0" borderId="23" xfId="0" applyNumberFormat="1" applyFont="1" applyBorder="1" applyAlignment="1">
      <alignment horizontal="center" wrapText="1"/>
    </xf>
    <xf numFmtId="3" fontId="14" fillId="0" borderId="23" xfId="0" applyNumberFormat="1" applyFont="1" applyBorder="1" applyAlignment="1">
      <alignment horizontal="center" vertical="center" wrapText="1"/>
    </xf>
    <xf numFmtId="1" fontId="15" fillId="0" borderId="24" xfId="0" applyNumberFormat="1" applyFont="1" applyBorder="1" applyAlignment="1">
      <alignment horizontal="left" wrapText="1"/>
    </xf>
    <xf numFmtId="3" fontId="15" fillId="0" borderId="25" xfId="0" applyNumberFormat="1" applyFont="1" applyBorder="1"/>
    <xf numFmtId="3" fontId="15" fillId="0" borderId="25" xfId="0" applyNumberFormat="1" applyFont="1" applyBorder="1" applyAlignment="1">
      <alignment horizontal="center" wrapText="1"/>
    </xf>
    <xf numFmtId="3" fontId="15" fillId="0" borderId="25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left" wrapText="1"/>
    </xf>
    <xf numFmtId="3" fontId="15" fillId="0" borderId="23" xfId="0" applyNumberFormat="1" applyFont="1" applyBorder="1"/>
    <xf numFmtId="3" fontId="15" fillId="0" borderId="23" xfId="0" applyNumberFormat="1" applyFont="1" applyBorder="1" applyAlignment="1">
      <alignment horizontal="center" wrapText="1"/>
    </xf>
    <xf numFmtId="3" fontId="15" fillId="0" borderId="23" xfId="0" applyNumberFormat="1" applyFont="1" applyBorder="1" applyAlignment="1">
      <alignment horizontal="center" vertical="center" wrapText="1"/>
    </xf>
    <xf numFmtId="1" fontId="15" fillId="0" borderId="16" xfId="0" applyNumberFormat="1" applyFont="1" applyBorder="1" applyAlignment="1">
      <alignment horizontal="left" wrapText="1"/>
    </xf>
    <xf numFmtId="3" fontId="15" fillId="0" borderId="17" xfId="0" applyNumberFormat="1" applyFont="1" applyBorder="1"/>
    <xf numFmtId="0" fontId="15" fillId="0" borderId="0" xfId="0" applyFont="1"/>
    <xf numFmtId="1" fontId="15" fillId="19" borderId="26" xfId="0" applyNumberFormat="1" applyFont="1" applyFill="1" applyBorder="1" applyAlignment="1">
      <alignment horizontal="right" vertical="top" wrapText="1"/>
    </xf>
    <xf numFmtId="0" fontId="19" fillId="0" borderId="0" xfId="0" quotePrefix="1" applyNumberFormat="1" applyFont="1" applyFill="1" applyBorder="1" applyAlignment="1" applyProtection="1">
      <alignment horizontal="left" vertical="center"/>
    </xf>
    <xf numFmtId="3" fontId="15" fillId="22" borderId="25" xfId="0" applyNumberFormat="1" applyFont="1" applyFill="1" applyBorder="1"/>
    <xf numFmtId="3" fontId="14" fillId="22" borderId="23" xfId="0" applyNumberFormat="1" applyFont="1" applyFill="1" applyBorder="1"/>
    <xf numFmtId="3" fontId="15" fillId="22" borderId="23" xfId="0" applyNumberFormat="1" applyFont="1" applyFill="1" applyBorder="1"/>
    <xf numFmtId="3" fontId="14" fillId="22" borderId="17" xfId="0" applyNumberFormat="1" applyFont="1" applyFill="1" applyBorder="1"/>
    <xf numFmtId="3" fontId="15" fillId="22" borderId="17" xfId="0" applyNumberFormat="1" applyFont="1" applyFill="1" applyBorder="1"/>
    <xf numFmtId="3" fontId="14" fillId="22" borderId="18" xfId="0" applyNumberFormat="1" applyFont="1" applyFill="1" applyBorder="1"/>
    <xf numFmtId="3" fontId="15" fillId="22" borderId="25" xfId="0" applyNumberFormat="1" applyFont="1" applyFill="1" applyBorder="1" applyAlignment="1">
      <alignment horizontal="center" vertical="center" wrapText="1"/>
    </xf>
    <xf numFmtId="3" fontId="14" fillId="22" borderId="23" xfId="0" applyNumberFormat="1" applyFont="1" applyFill="1" applyBorder="1" applyAlignment="1">
      <alignment horizontal="center" vertical="center" wrapText="1"/>
    </xf>
    <xf numFmtId="3" fontId="15" fillId="22" borderId="23" xfId="0" applyNumberFormat="1" applyFont="1" applyFill="1" applyBorder="1" applyAlignment="1">
      <alignment horizontal="center" vertical="center" wrapText="1"/>
    </xf>
    <xf numFmtId="3" fontId="14" fillId="0" borderId="27" xfId="0" applyNumberFormat="1" applyFont="1" applyBorder="1"/>
    <xf numFmtId="3" fontId="14" fillId="22" borderId="28" xfId="0" applyNumberFormat="1" applyFont="1" applyFill="1" applyBorder="1" applyAlignment="1">
      <alignment horizontal="center" vertical="center" wrapText="1"/>
    </xf>
    <xf numFmtId="3" fontId="15" fillId="22" borderId="28" xfId="0" applyNumberFormat="1" applyFont="1" applyFill="1" applyBorder="1" applyAlignment="1">
      <alignment horizontal="center" vertical="center" wrapText="1"/>
    </xf>
    <xf numFmtId="3" fontId="14" fillId="22" borderId="29" xfId="0" applyNumberFormat="1" applyFont="1" applyFill="1" applyBorder="1"/>
    <xf numFmtId="3" fontId="15" fillId="22" borderId="29" xfId="0" applyNumberFormat="1" applyFont="1" applyFill="1" applyBorder="1"/>
    <xf numFmtId="3" fontId="14" fillId="22" borderId="30" xfId="0" applyNumberFormat="1" applyFont="1" applyFill="1" applyBorder="1"/>
    <xf numFmtId="3" fontId="15" fillId="22" borderId="25" xfId="0" applyNumberFormat="1" applyFont="1" applyFill="1" applyBorder="1" applyAlignment="1">
      <alignment horizontal="center" wrapText="1"/>
    </xf>
    <xf numFmtId="3" fontId="14" fillId="22" borderId="23" xfId="0" applyNumberFormat="1" applyFont="1" applyFill="1" applyBorder="1" applyAlignment="1">
      <alignment horizontal="center" wrapText="1"/>
    </xf>
    <xf numFmtId="3" fontId="15" fillId="22" borderId="23" xfId="0" applyNumberFormat="1" applyFont="1" applyFill="1" applyBorder="1" applyAlignment="1">
      <alignment horizontal="center" wrapText="1"/>
    </xf>
    <xf numFmtId="3" fontId="14" fillId="0" borderId="28" xfId="0" applyNumberFormat="1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3" fontId="14" fillId="0" borderId="29" xfId="0" applyNumberFormat="1" applyFont="1" applyBorder="1"/>
    <xf numFmtId="3" fontId="15" fillId="0" borderId="29" xfId="0" applyNumberFormat="1" applyFont="1" applyBorder="1"/>
    <xf numFmtId="3" fontId="14" fillId="0" borderId="30" xfId="0" applyNumberFormat="1" applyFont="1" applyBorder="1"/>
    <xf numFmtId="0" fontId="14" fillId="0" borderId="0" xfId="0" applyFont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22" borderId="32" xfId="0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22" borderId="33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0" fontId="41" fillId="0" borderId="33" xfId="0" applyNumberFormat="1" applyFont="1" applyFill="1" applyBorder="1" applyAlignment="1" applyProtection="1">
      <alignment horizontal="center" vertical="center"/>
    </xf>
    <xf numFmtId="0" fontId="41" fillId="0" borderId="34" xfId="0" applyNumberFormat="1" applyFont="1" applyFill="1" applyBorder="1" applyAlignment="1" applyProtection="1">
      <alignment horizontal="center" vertical="center"/>
    </xf>
    <xf numFmtId="3" fontId="15" fillId="22" borderId="35" xfId="0" applyNumberFormat="1" applyFont="1" applyFill="1" applyBorder="1" applyAlignment="1">
      <alignment horizontal="center" vertical="center" wrapText="1"/>
    </xf>
    <xf numFmtId="3" fontId="14" fillId="22" borderId="35" xfId="0" applyNumberFormat="1" applyFont="1" applyFill="1" applyBorder="1" applyAlignment="1">
      <alignment horizontal="center" vertical="center" wrapText="1"/>
    </xf>
    <xf numFmtId="3" fontId="14" fillId="22" borderId="36" xfId="0" applyNumberFormat="1" applyFont="1" applyFill="1" applyBorder="1"/>
    <xf numFmtId="3" fontId="15" fillId="22" borderId="36" xfId="0" applyNumberFormat="1" applyFont="1" applyFill="1" applyBorder="1"/>
    <xf numFmtId="3" fontId="14" fillId="22" borderId="37" xfId="0" applyNumberFormat="1" applyFont="1" applyFill="1" applyBorder="1"/>
    <xf numFmtId="3" fontId="14" fillId="22" borderId="27" xfId="0" applyNumberFormat="1" applyFont="1" applyFill="1" applyBorder="1"/>
    <xf numFmtId="3" fontId="15" fillId="22" borderId="25" xfId="0" applyNumberFormat="1" applyFont="1" applyFill="1" applyBorder="1" applyAlignment="1">
      <alignment horizontal="right" vertical="center" wrapText="1"/>
    </xf>
    <xf numFmtId="3" fontId="14" fillId="22" borderId="23" xfId="0" applyNumberFormat="1" applyFont="1" applyFill="1" applyBorder="1" applyAlignment="1">
      <alignment horizontal="right" vertical="center" wrapText="1"/>
    </xf>
    <xf numFmtId="3" fontId="15" fillId="22" borderId="23" xfId="0" applyNumberFormat="1" applyFont="1" applyFill="1" applyBorder="1" applyAlignment="1">
      <alignment horizontal="right" vertical="center" wrapText="1"/>
    </xf>
    <xf numFmtId="3" fontId="15" fillId="0" borderId="25" xfId="0" applyNumberFormat="1" applyFont="1" applyBorder="1" applyAlignment="1">
      <alignment horizontal="right" vertical="center" wrapText="1"/>
    </xf>
    <xf numFmtId="3" fontId="14" fillId="0" borderId="23" xfId="0" applyNumberFormat="1" applyFont="1" applyBorder="1" applyAlignment="1">
      <alignment horizontal="right" vertical="center" wrapText="1"/>
    </xf>
    <xf numFmtId="3" fontId="15" fillId="0" borderId="23" xfId="0" applyNumberFormat="1" applyFont="1" applyBorder="1" applyAlignment="1">
      <alignment horizontal="right" vertical="center" wrapText="1"/>
    </xf>
    <xf numFmtId="3" fontId="15" fillId="22" borderId="33" xfId="0" applyNumberFormat="1" applyFont="1" applyFill="1" applyBorder="1"/>
    <xf numFmtId="3" fontId="15" fillId="0" borderId="33" xfId="0" applyNumberFormat="1" applyFont="1" applyBorder="1"/>
    <xf numFmtId="1" fontId="40" fillId="0" borderId="38" xfId="0" applyNumberFormat="1" applyFont="1" applyBorder="1" applyAlignment="1">
      <alignment wrapText="1"/>
    </xf>
    <xf numFmtId="1" fontId="14" fillId="0" borderId="39" xfId="0" applyNumberFormat="1" applyFont="1" applyBorder="1" applyAlignment="1">
      <alignment horizontal="left" wrapText="1"/>
    </xf>
    <xf numFmtId="0" fontId="19" fillId="18" borderId="40" xfId="0" applyNumberFormat="1" applyFont="1" applyFill="1" applyBorder="1" applyAlignment="1" applyProtection="1">
      <alignment horizontal="center" vertical="center" wrapText="1"/>
    </xf>
    <xf numFmtId="0" fontId="41" fillId="18" borderId="8" xfId="0" applyNumberFormat="1" applyFont="1" applyFill="1" applyBorder="1" applyAlignment="1" applyProtection="1">
      <alignment horizontal="center" vertical="center" wrapText="1"/>
    </xf>
    <xf numFmtId="0" fontId="41" fillId="18" borderId="40" xfId="0" applyNumberFormat="1" applyFont="1" applyFill="1" applyBorder="1" applyAlignment="1" applyProtection="1">
      <alignment horizontal="center" vertical="center" wrapText="1"/>
    </xf>
    <xf numFmtId="0" fontId="41" fillId="22" borderId="8" xfId="0" applyNumberFormat="1" applyFont="1" applyFill="1" applyBorder="1" applyAlignment="1" applyProtection="1">
      <alignment horizontal="center" vertical="center" wrapText="1"/>
    </xf>
    <xf numFmtId="3" fontId="33" fillId="22" borderId="15" xfId="0" applyNumberFormat="1" applyFont="1" applyFill="1" applyBorder="1" applyAlignment="1" applyProtection="1"/>
    <xf numFmtId="3" fontId="19" fillId="22" borderId="19" xfId="0" applyNumberFormat="1" applyFont="1" applyFill="1" applyBorder="1" applyAlignment="1" applyProtection="1"/>
    <xf numFmtId="3" fontId="15" fillId="0" borderId="38" xfId="0" applyNumberFormat="1" applyFont="1" applyBorder="1"/>
    <xf numFmtId="3" fontId="15" fillId="22" borderId="32" xfId="0" applyNumberFormat="1" applyFont="1" applyFill="1" applyBorder="1"/>
    <xf numFmtId="3" fontId="15" fillId="22" borderId="34" xfId="0" applyNumberFormat="1" applyFont="1" applyFill="1" applyBorder="1"/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/>
    <xf numFmtId="3" fontId="26" fillId="21" borderId="8" xfId="0" quotePrefix="1" applyNumberFormat="1" applyFont="1" applyFill="1" applyBorder="1" applyAlignment="1">
      <alignment horizontal="right"/>
    </xf>
    <xf numFmtId="3" fontId="26" fillId="20" borderId="8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/>
    <xf numFmtId="3" fontId="14" fillId="22" borderId="15" xfId="0" applyNumberFormat="1" applyFont="1" applyFill="1" applyBorder="1" applyAlignment="1" applyProtection="1"/>
    <xf numFmtId="3" fontId="45" fillId="22" borderId="15" xfId="0" applyNumberFormat="1" applyFont="1" applyFill="1" applyBorder="1" applyAlignment="1" applyProtection="1"/>
    <xf numFmtId="3" fontId="15" fillId="22" borderId="15" xfId="0" applyNumberFormat="1" applyFont="1" applyFill="1" applyBorder="1" applyAlignment="1" applyProtection="1"/>
    <xf numFmtId="3" fontId="15" fillId="0" borderId="15" xfId="0" applyNumberFormat="1" applyFont="1" applyFill="1" applyBorder="1" applyAlignment="1" applyProtection="1"/>
    <xf numFmtId="0" fontId="26" fillId="20" borderId="10" xfId="0" applyNumberFormat="1" applyFont="1" applyFill="1" applyBorder="1" applyAlignment="1" applyProtection="1">
      <alignment horizontal="left" wrapText="1"/>
    </xf>
    <xf numFmtId="0" fontId="26" fillId="20" borderId="9" xfId="0" applyNumberFormat="1" applyFont="1" applyFill="1" applyBorder="1" applyAlignment="1" applyProtection="1">
      <alignment horizontal="left" wrapText="1"/>
    </xf>
    <xf numFmtId="0" fontId="26" fillId="20" borderId="41" xfId="0" applyNumberFormat="1" applyFont="1" applyFill="1" applyBorder="1" applyAlignment="1" applyProtection="1">
      <alignment horizontal="left" wrapText="1"/>
    </xf>
    <xf numFmtId="0" fontId="29" fillId="0" borderId="10" xfId="0" quotePrefix="1" applyFont="1" applyFill="1" applyBorder="1" applyAlignment="1">
      <alignment horizontal="left"/>
    </xf>
    <xf numFmtId="0" fontId="29" fillId="0" borderId="9" xfId="0" quotePrefix="1" applyFont="1" applyFill="1" applyBorder="1" applyAlignment="1">
      <alignment horizontal="left"/>
    </xf>
    <xf numFmtId="0" fontId="29" fillId="0" borderId="41" xfId="0" quotePrefix="1" applyFont="1" applyFill="1" applyBorder="1" applyAlignment="1">
      <alignment horizontal="left"/>
    </xf>
    <xf numFmtId="0" fontId="29" fillId="0" borderId="10" xfId="0" quotePrefix="1" applyFont="1" applyBorder="1" applyAlignment="1">
      <alignment horizontal="left"/>
    </xf>
    <xf numFmtId="0" fontId="14" fillId="0" borderId="9" xfId="0" applyNumberFormat="1" applyFont="1" applyFill="1" applyBorder="1" applyAlignment="1" applyProtection="1"/>
    <xf numFmtId="0" fontId="29" fillId="20" borderId="10" xfId="0" quotePrefix="1" applyNumberFormat="1" applyFont="1" applyFill="1" applyBorder="1" applyAlignment="1" applyProtection="1">
      <alignment horizontal="left" wrapText="1"/>
    </xf>
    <xf numFmtId="0" fontId="30" fillId="20" borderId="9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6" fillId="21" borderId="10" xfId="0" applyNumberFormat="1" applyFont="1" applyFill="1" applyBorder="1" applyAlignment="1" applyProtection="1">
      <alignment horizontal="left" wrapText="1"/>
    </xf>
    <xf numFmtId="0" fontId="26" fillId="21" borderId="9" xfId="0" applyNumberFormat="1" applyFont="1" applyFill="1" applyBorder="1" applyAlignment="1" applyProtection="1">
      <alignment horizontal="left" wrapText="1"/>
    </xf>
    <xf numFmtId="0" fontId="26" fillId="21" borderId="41" xfId="0" applyNumberFormat="1" applyFont="1" applyFill="1" applyBorder="1" applyAlignment="1" applyProtection="1">
      <alignment horizontal="left" wrapText="1"/>
    </xf>
    <xf numFmtId="0" fontId="29" fillId="0" borderId="10" xfId="0" quotePrefix="1" applyNumberFormat="1" applyFont="1" applyFill="1" applyBorder="1" applyAlignment="1" applyProtection="1">
      <alignment horizontal="left" wrapText="1"/>
    </xf>
    <xf numFmtId="0" fontId="30" fillId="0" borderId="9" xfId="0" applyNumberFormat="1" applyFont="1" applyFill="1" applyBorder="1" applyAlignment="1" applyProtection="1">
      <alignment wrapText="1"/>
    </xf>
    <xf numFmtId="0" fontId="14" fillId="0" borderId="9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horizontal="left"/>
    </xf>
    <xf numFmtId="0" fontId="29" fillId="20" borderId="10" xfId="0" applyNumberFormat="1" applyFont="1" applyFill="1" applyBorder="1" applyAlignment="1" applyProtection="1">
      <alignment horizontal="left" wrapText="1"/>
    </xf>
    <xf numFmtId="0" fontId="14" fillId="20" borderId="9" xfId="0" applyNumberFormat="1" applyFont="1" applyFill="1" applyBorder="1" applyAlignment="1" applyProtection="1"/>
    <xf numFmtId="0" fontId="29" fillId="0" borderId="10" xfId="0" applyNumberFormat="1" applyFont="1" applyFill="1" applyBorder="1" applyAlignment="1" applyProtection="1">
      <alignment horizontal="left" wrapText="1"/>
    </xf>
    <xf numFmtId="0" fontId="38" fillId="0" borderId="40" xfId="0" applyNumberFormat="1" applyFont="1" applyFill="1" applyBorder="1" applyAlignment="1" applyProtection="1">
      <alignment vertical="center" wrapText="1"/>
    </xf>
    <xf numFmtId="0" fontId="39" fillId="0" borderId="40" xfId="0" applyNumberFormat="1" applyFont="1" applyFill="1" applyBorder="1" applyAlignment="1" applyProtection="1">
      <alignment vertical="center"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/>
    <xf numFmtId="0" fontId="19" fillId="18" borderId="42" xfId="0" applyNumberFormat="1" applyFont="1" applyFill="1" applyBorder="1" applyAlignment="1" applyProtection="1">
      <alignment horizontal="center" vertical="center" wrapText="1"/>
    </xf>
    <xf numFmtId="0" fontId="19" fillId="18" borderId="43" xfId="0" applyNumberFormat="1" applyFont="1" applyFill="1" applyBorder="1" applyAlignment="1" applyProtection="1">
      <alignment horizontal="center" vertical="center" wrapText="1"/>
    </xf>
    <xf numFmtId="0" fontId="19" fillId="18" borderId="34" xfId="0" applyNumberFormat="1" applyFont="1" applyFill="1" applyBorder="1" applyAlignment="1" applyProtection="1">
      <alignment horizontal="center" vertical="center" wrapText="1"/>
    </xf>
    <xf numFmtId="0" fontId="20" fillId="0" borderId="14" xfId="0" quotePrefix="1" applyNumberFormat="1" applyFont="1" applyFill="1" applyBorder="1" applyAlignment="1" applyProtection="1">
      <alignment horizontal="left" wrapText="1"/>
    </xf>
    <xf numFmtId="0" fontId="27" fillId="0" borderId="14" xfId="0" applyNumberFormat="1" applyFont="1" applyFill="1" applyBorder="1" applyAlignment="1" applyProtection="1">
      <alignment wrapText="1"/>
    </xf>
    <xf numFmtId="0" fontId="29" fillId="0" borderId="38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0" fillId="0" borderId="32" xfId="0" applyNumberFormat="1" applyFill="1" applyBorder="1" applyAlignment="1" applyProtection="1"/>
    <xf numFmtId="0" fontId="0" fillId="0" borderId="34" xfId="0" applyNumberFormat="1" applyFill="1" applyBorder="1" applyAlignment="1" applyProtection="1"/>
    <xf numFmtId="3" fontId="15" fillId="0" borderId="38" xfId="0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3" fontId="0" fillId="0" borderId="32" xfId="0" applyNumberFormat="1" applyFill="1" applyBorder="1" applyAlignment="1" applyProtection="1"/>
    <xf numFmtId="3" fontId="0" fillId="0" borderId="34" xfId="0" applyNumberFormat="1" applyFill="1" applyBorder="1" applyAlignment="1" applyProtection="1"/>
    <xf numFmtId="0" fontId="19" fillId="18" borderId="38" xfId="0" applyNumberFormat="1" applyFont="1" applyFill="1" applyBorder="1" applyAlignment="1" applyProtection="1">
      <alignment horizontal="center" vertical="center" wrapText="1"/>
    </xf>
    <xf numFmtId="3" fontId="15" fillId="0" borderId="13" xfId="0" applyNumberFormat="1" applyFont="1" applyBorder="1" applyAlignment="1">
      <alignment horizontal="center"/>
    </xf>
    <xf numFmtId="3" fontId="15" fillId="0" borderId="44" xfId="0" applyNumberFormat="1" applyFont="1" applyBorder="1" applyAlignment="1">
      <alignment horizontal="center"/>
    </xf>
    <xf numFmtId="3" fontId="15" fillId="0" borderId="45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1" fillId="18" borderId="10" xfId="0" applyNumberFormat="1" applyFont="1" applyFill="1" applyBorder="1" applyAlignment="1" applyProtection="1">
      <alignment horizontal="center" vertical="center" wrapText="1"/>
    </xf>
    <xf numFmtId="0" fontId="41" fillId="18" borderId="41" xfId="0" applyNumberFormat="1" applyFont="1" applyFill="1" applyBorder="1" applyAlignment="1" applyProtection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5</xdr:row>
      <xdr:rowOff>0</xdr:rowOff>
    </xdr:to>
    <xdr:sp macro="" textlink="">
      <xdr:nvSpPr>
        <xdr:cNvPr id="5340" name="Line 1"/>
        <xdr:cNvSpPr>
          <a:spLocks noChangeShapeType="1"/>
        </xdr:cNvSpPr>
      </xdr:nvSpPr>
      <xdr:spPr bwMode="auto">
        <a:xfrm>
          <a:off x="19050" y="495300"/>
          <a:ext cx="895350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5</xdr:row>
      <xdr:rowOff>0</xdr:rowOff>
    </xdr:to>
    <xdr:sp macro="" textlink="">
      <xdr:nvSpPr>
        <xdr:cNvPr id="5341" name="Line 2"/>
        <xdr:cNvSpPr>
          <a:spLocks noChangeShapeType="1"/>
        </xdr:cNvSpPr>
      </xdr:nvSpPr>
      <xdr:spPr bwMode="auto">
        <a:xfrm>
          <a:off x="9525" y="495300"/>
          <a:ext cx="90487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47"/>
  <sheetViews>
    <sheetView tabSelected="1" topLeftCell="A16" zoomScaleNormal="100" zoomScaleSheetLayoutView="120" workbookViewId="0">
      <selection activeCell="A30" sqref="A30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56" customWidth="1"/>
    <col min="5" max="5" width="44.7109375" style="1" customWidth="1"/>
    <col min="6" max="7" width="30.7109375" style="1" customWidth="1"/>
    <col min="8" max="8" width="11.42578125" style="1"/>
    <col min="9" max="9" width="16.28515625" style="1" bestFit="1" customWidth="1"/>
    <col min="10" max="10" width="21.7109375" style="1" bestFit="1" customWidth="1"/>
    <col min="11" max="16384" width="11.42578125" style="1"/>
  </cols>
  <sheetData>
    <row r="2" spans="1:9" ht="15" x14ac:dyDescent="0.25">
      <c r="A2" s="217"/>
      <c r="B2" s="217"/>
      <c r="C2" s="217"/>
      <c r="D2" s="217"/>
      <c r="E2" s="217"/>
      <c r="F2" s="217"/>
      <c r="G2" s="217"/>
    </row>
    <row r="3" spans="1:9" ht="48" customHeight="1" x14ac:dyDescent="0.2">
      <c r="A3" s="208" t="s">
        <v>119</v>
      </c>
      <c r="B3" s="208"/>
      <c r="C3" s="208"/>
      <c r="D3" s="208"/>
      <c r="E3" s="208"/>
      <c r="F3" s="208"/>
      <c r="G3" s="208"/>
    </row>
    <row r="4" spans="1:9" s="47" customFormat="1" ht="26.25" customHeight="1" x14ac:dyDescent="0.2">
      <c r="A4" s="208" t="s">
        <v>23</v>
      </c>
      <c r="B4" s="208"/>
      <c r="C4" s="208"/>
      <c r="D4" s="208"/>
      <c r="E4" s="208"/>
      <c r="F4" s="208"/>
      <c r="G4" s="208"/>
    </row>
    <row r="5" spans="1:9" ht="15.75" customHeight="1" x14ac:dyDescent="0.25">
      <c r="A5" s="48"/>
      <c r="B5" s="49"/>
      <c r="C5" s="49"/>
      <c r="D5" s="49"/>
      <c r="E5" s="49"/>
    </row>
    <row r="6" spans="1:9" ht="27.75" customHeight="1" x14ac:dyDescent="0.25">
      <c r="A6" s="50"/>
      <c r="B6" s="51"/>
      <c r="C6" s="51"/>
      <c r="D6" s="52"/>
      <c r="E6" s="53"/>
      <c r="F6" s="189" t="s">
        <v>114</v>
      </c>
      <c r="G6" s="189" t="s">
        <v>124</v>
      </c>
      <c r="H6" s="54"/>
    </row>
    <row r="7" spans="1:9" ht="27.75" customHeight="1" x14ac:dyDescent="0.25">
      <c r="A7" s="218" t="s">
        <v>25</v>
      </c>
      <c r="B7" s="207"/>
      <c r="C7" s="207"/>
      <c r="D7" s="207"/>
      <c r="E7" s="219"/>
      <c r="F7" s="64">
        <f>+F8+F9</f>
        <v>3828260</v>
      </c>
      <c r="G7" s="64">
        <v>3707236</v>
      </c>
      <c r="H7" s="62"/>
    </row>
    <row r="8" spans="1:9" ht="22.5" customHeight="1" x14ac:dyDescent="0.25">
      <c r="A8" s="220" t="s">
        <v>0</v>
      </c>
      <c r="B8" s="215"/>
      <c r="C8" s="215"/>
      <c r="D8" s="215"/>
      <c r="E8" s="205"/>
      <c r="F8" s="67">
        <v>3828260</v>
      </c>
      <c r="G8" s="67">
        <v>3707236</v>
      </c>
    </row>
    <row r="9" spans="1:9" ht="22.5" customHeight="1" x14ac:dyDescent="0.25">
      <c r="A9" s="201" t="s">
        <v>27</v>
      </c>
      <c r="B9" s="202"/>
      <c r="C9" s="202"/>
      <c r="D9" s="202"/>
      <c r="E9" s="203"/>
      <c r="F9" s="67">
        <v>0</v>
      </c>
      <c r="G9" s="67">
        <v>0</v>
      </c>
    </row>
    <row r="10" spans="1:9" ht="22.5" customHeight="1" x14ac:dyDescent="0.25">
      <c r="A10" s="63" t="s">
        <v>26</v>
      </c>
      <c r="B10" s="66"/>
      <c r="C10" s="66"/>
      <c r="D10" s="66"/>
      <c r="E10" s="66"/>
      <c r="F10" s="64">
        <f>SUM(F11:F12)</f>
        <v>3878260</v>
      </c>
      <c r="G10" s="64">
        <v>3577226</v>
      </c>
    </row>
    <row r="11" spans="1:9" ht="22.5" customHeight="1" x14ac:dyDescent="0.25">
      <c r="A11" s="214" t="s">
        <v>1</v>
      </c>
      <c r="B11" s="215"/>
      <c r="C11" s="215"/>
      <c r="D11" s="215"/>
      <c r="E11" s="216"/>
      <c r="F11" s="67">
        <v>3845260</v>
      </c>
      <c r="G11" s="67">
        <v>3498459</v>
      </c>
      <c r="H11" s="37"/>
      <c r="I11" s="37"/>
    </row>
    <row r="12" spans="1:9" ht="22.5" customHeight="1" x14ac:dyDescent="0.25">
      <c r="A12" s="204" t="s">
        <v>30</v>
      </c>
      <c r="B12" s="205"/>
      <c r="C12" s="205"/>
      <c r="D12" s="205"/>
      <c r="E12" s="205"/>
      <c r="F12" s="55">
        <v>33000</v>
      </c>
      <c r="G12" s="55">
        <v>78767</v>
      </c>
      <c r="H12" s="37"/>
      <c r="I12" s="37"/>
    </row>
    <row r="13" spans="1:9" ht="22.5" customHeight="1" x14ac:dyDescent="0.25">
      <c r="A13" s="206" t="s">
        <v>2</v>
      </c>
      <c r="B13" s="207"/>
      <c r="C13" s="207"/>
      <c r="D13" s="207"/>
      <c r="E13" s="207"/>
      <c r="F13" s="65">
        <f>+F7-F10</f>
        <v>-50000</v>
      </c>
      <c r="G13" s="65">
        <f>+G7-G10</f>
        <v>130010</v>
      </c>
      <c r="I13" s="37"/>
    </row>
    <row r="14" spans="1:9" ht="25.5" customHeight="1" x14ac:dyDescent="0.2">
      <c r="A14" s="208"/>
      <c r="B14" s="209"/>
      <c r="C14" s="209"/>
      <c r="D14" s="209"/>
      <c r="E14" s="209"/>
      <c r="F14" s="210"/>
      <c r="G14" s="210"/>
    </row>
    <row r="15" spans="1:9" ht="27.75" customHeight="1" x14ac:dyDescent="0.25">
      <c r="A15" s="50"/>
      <c r="B15" s="51"/>
      <c r="C15" s="51"/>
      <c r="D15" s="52"/>
      <c r="E15" s="53"/>
      <c r="F15" s="189" t="s">
        <v>114</v>
      </c>
      <c r="G15" s="189" t="s">
        <v>125</v>
      </c>
      <c r="I15" s="37"/>
    </row>
    <row r="16" spans="1:9" ht="30.75" customHeight="1" x14ac:dyDescent="0.25">
      <c r="A16" s="211" t="s">
        <v>31</v>
      </c>
      <c r="B16" s="212"/>
      <c r="C16" s="212"/>
      <c r="D16" s="212"/>
      <c r="E16" s="213"/>
      <c r="F16" s="68">
        <v>50000</v>
      </c>
      <c r="G16" s="191">
        <v>27098</v>
      </c>
      <c r="I16" s="37"/>
    </row>
    <row r="17" spans="1:10" ht="34.5" customHeight="1" x14ac:dyDescent="0.25">
      <c r="A17" s="198" t="s">
        <v>32</v>
      </c>
      <c r="B17" s="199"/>
      <c r="C17" s="199"/>
      <c r="D17" s="199"/>
      <c r="E17" s="200"/>
      <c r="F17" s="69">
        <v>50000</v>
      </c>
      <c r="G17" s="192">
        <v>130010</v>
      </c>
      <c r="I17" s="37"/>
    </row>
    <row r="18" spans="1:10" s="42" customFormat="1" ht="25.5" customHeight="1" x14ac:dyDescent="0.25">
      <c r="A18" s="223"/>
      <c r="B18" s="209"/>
      <c r="C18" s="209"/>
      <c r="D18" s="209"/>
      <c r="E18" s="209"/>
      <c r="F18" s="210"/>
      <c r="G18" s="210"/>
      <c r="I18" s="70"/>
    </row>
    <row r="19" spans="1:10" s="42" customFormat="1" ht="27.75" customHeight="1" x14ac:dyDescent="0.25">
      <c r="A19" s="50"/>
      <c r="B19" s="51"/>
      <c r="C19" s="51"/>
      <c r="D19" s="52"/>
      <c r="E19" s="53"/>
      <c r="F19" s="189" t="s">
        <v>114</v>
      </c>
      <c r="G19" s="189" t="s">
        <v>125</v>
      </c>
      <c r="I19" s="70"/>
      <c r="J19" s="70"/>
    </row>
    <row r="20" spans="1:10" s="42" customFormat="1" ht="22.5" customHeight="1" x14ac:dyDescent="0.25">
      <c r="A20" s="220" t="s">
        <v>3</v>
      </c>
      <c r="B20" s="215"/>
      <c r="C20" s="215"/>
      <c r="D20" s="215"/>
      <c r="E20" s="215"/>
      <c r="F20" s="55">
        <f>SUM('PLAN PRIHODA'!U23)</f>
        <v>0</v>
      </c>
      <c r="G20" s="55">
        <v>0</v>
      </c>
      <c r="I20" s="70"/>
    </row>
    <row r="21" spans="1:10" s="42" customFormat="1" ht="23.25" customHeight="1" x14ac:dyDescent="0.25">
      <c r="A21" s="220" t="s">
        <v>4</v>
      </c>
      <c r="B21" s="215"/>
      <c r="C21" s="215"/>
      <c r="D21" s="215"/>
      <c r="E21" s="215"/>
      <c r="F21" s="55">
        <f>SUM('PLAN RASHODA I IZDATAKA'!C100)</f>
        <v>0</v>
      </c>
      <c r="G21" s="55">
        <v>0</v>
      </c>
    </row>
    <row r="22" spans="1:10" s="42" customFormat="1" ht="22.5" customHeight="1" x14ac:dyDescent="0.25">
      <c r="A22" s="206" t="s">
        <v>5</v>
      </c>
      <c r="B22" s="207"/>
      <c r="C22" s="207"/>
      <c r="D22" s="207"/>
      <c r="E22" s="207"/>
      <c r="F22" s="64">
        <f>F20-F21</f>
        <v>0</v>
      </c>
      <c r="G22" s="64">
        <v>0</v>
      </c>
      <c r="I22" s="71"/>
      <c r="J22" s="70"/>
    </row>
    <row r="23" spans="1:10" s="42" customFormat="1" ht="25.5" customHeight="1" x14ac:dyDescent="0.25">
      <c r="A23" s="223"/>
      <c r="B23" s="209"/>
      <c r="C23" s="209"/>
      <c r="D23" s="209"/>
      <c r="E23" s="209"/>
      <c r="F23" s="210"/>
      <c r="G23" s="210"/>
    </row>
    <row r="24" spans="1:10" s="42" customFormat="1" ht="22.5" customHeight="1" x14ac:dyDescent="0.25">
      <c r="A24" s="214" t="s">
        <v>6</v>
      </c>
      <c r="B24" s="215"/>
      <c r="C24" s="215"/>
      <c r="D24" s="215"/>
      <c r="E24" s="215"/>
      <c r="F24" s="55">
        <f>IF((F13+F17+F22)&lt;&gt;0,"NESLAGANJE ZBROJA",(F13+F17+F22))</f>
        <v>0</v>
      </c>
      <c r="G24" s="55">
        <v>0</v>
      </c>
    </row>
    <row r="25" spans="1:10" s="110" customFormat="1" ht="30" customHeight="1" x14ac:dyDescent="0.2">
      <c r="A25" s="221" t="s">
        <v>33</v>
      </c>
      <c r="B25" s="222"/>
      <c r="C25" s="222"/>
      <c r="D25" s="222"/>
      <c r="E25" s="222"/>
      <c r="F25" s="222"/>
      <c r="G25" s="222"/>
    </row>
    <row r="26" spans="1:10" s="110" customFormat="1" ht="9.9499999999999993" customHeight="1" x14ac:dyDescent="0.2">
      <c r="A26" s="114"/>
      <c r="B26" s="115"/>
      <c r="C26" s="115"/>
      <c r="D26" s="115"/>
      <c r="E26" s="115"/>
      <c r="F26" s="115"/>
      <c r="G26" s="115"/>
    </row>
    <row r="27" spans="1:10" x14ac:dyDescent="0.2">
      <c r="A27" s="111" t="s">
        <v>115</v>
      </c>
      <c r="B27" s="111"/>
      <c r="C27" s="111"/>
      <c r="D27" s="112"/>
      <c r="E27" s="113"/>
    </row>
    <row r="28" spans="1:10" x14ac:dyDescent="0.2">
      <c r="A28" s="111" t="s">
        <v>116</v>
      </c>
      <c r="B28" s="111"/>
      <c r="C28" s="111"/>
      <c r="D28" s="112"/>
      <c r="E28" s="113"/>
      <c r="G28" s="1" t="s">
        <v>117</v>
      </c>
    </row>
    <row r="29" spans="1:10" ht="15" customHeight="1" x14ac:dyDescent="0.2">
      <c r="A29" s="111"/>
      <c r="B29" s="111"/>
      <c r="C29" s="111"/>
      <c r="D29" s="112"/>
      <c r="E29" s="113"/>
      <c r="G29" s="190"/>
    </row>
    <row r="30" spans="1:10" x14ac:dyDescent="0.2">
      <c r="A30" s="1" t="s">
        <v>127</v>
      </c>
      <c r="G30" s="1" t="s">
        <v>118</v>
      </c>
    </row>
    <row r="33" spans="5:7" x14ac:dyDescent="0.2">
      <c r="F33" s="37"/>
      <c r="G33" s="37"/>
    </row>
    <row r="34" spans="5:7" x14ac:dyDescent="0.2">
      <c r="F34" s="37"/>
      <c r="G34" s="37"/>
    </row>
    <row r="35" spans="5:7" x14ac:dyDescent="0.2">
      <c r="E35" s="72"/>
      <c r="F35" s="39"/>
      <c r="G35" s="39"/>
    </row>
    <row r="36" spans="5:7" x14ac:dyDescent="0.2">
      <c r="E36" s="72"/>
      <c r="F36" s="37"/>
      <c r="G36" s="37"/>
    </row>
    <row r="37" spans="5:7" x14ac:dyDescent="0.2">
      <c r="E37" s="72"/>
      <c r="F37" s="37"/>
      <c r="G37" s="37"/>
    </row>
    <row r="38" spans="5:7" x14ac:dyDescent="0.2">
      <c r="E38" s="72"/>
      <c r="F38" s="37"/>
      <c r="G38" s="37"/>
    </row>
    <row r="39" spans="5:7" x14ac:dyDescent="0.2">
      <c r="E39" s="72"/>
      <c r="F39" s="37"/>
      <c r="G39" s="37"/>
    </row>
    <row r="40" spans="5:7" x14ac:dyDescent="0.2">
      <c r="E40" s="72"/>
    </row>
    <row r="45" spans="5:7" x14ac:dyDescent="0.2">
      <c r="F45" s="37"/>
      <c r="G45" s="37"/>
    </row>
    <row r="46" spans="5:7" x14ac:dyDescent="0.2">
      <c r="F46" s="37"/>
      <c r="G46" s="37"/>
    </row>
    <row r="47" spans="5:7" x14ac:dyDescent="0.2">
      <c r="F47" s="37"/>
      <c r="G47" s="37"/>
    </row>
  </sheetData>
  <mergeCells count="19">
    <mergeCell ref="A25:G25"/>
    <mergeCell ref="A18:G18"/>
    <mergeCell ref="A20:E20"/>
    <mergeCell ref="A21:E21"/>
    <mergeCell ref="A22:E22"/>
    <mergeCell ref="A23:G23"/>
    <mergeCell ref="A24:E24"/>
    <mergeCell ref="A2:G2"/>
    <mergeCell ref="A3:G3"/>
    <mergeCell ref="A4:G4"/>
    <mergeCell ref="A7:E7"/>
    <mergeCell ref="A8:E8"/>
    <mergeCell ref="A17:E17"/>
    <mergeCell ref="A9:E9"/>
    <mergeCell ref="A12:E12"/>
    <mergeCell ref="A13:E13"/>
    <mergeCell ref="A14:G14"/>
    <mergeCell ref="A16:E16"/>
    <mergeCell ref="A11:E11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topLeftCell="A37" zoomScaleNormal="100" zoomScaleSheetLayoutView="100" workbookViewId="0">
      <selection activeCell="Q17" sqref="Q17"/>
    </sheetView>
  </sheetViews>
  <sheetFormatPr defaultColWidth="11.42578125" defaultRowHeight="12.75" x14ac:dyDescent="0.2"/>
  <cols>
    <col min="1" max="1" width="13.7109375" style="12" customWidth="1"/>
    <col min="2" max="5" width="10.7109375" style="12" customWidth="1"/>
    <col min="6" max="7" width="10.7109375" style="43" customWidth="1"/>
    <col min="8" max="11" width="10.7109375" style="1" customWidth="1"/>
    <col min="12" max="13" width="11.7109375" style="1" customWidth="1"/>
    <col min="14" max="14" width="10.7109375" style="1" customWidth="1"/>
    <col min="15" max="15" width="10.5703125" style="1" customWidth="1"/>
    <col min="16" max="17" width="10.7109375" style="1" customWidth="1"/>
    <col min="18" max="18" width="14.28515625" style="1" customWidth="1"/>
    <col min="19" max="21" width="10.7109375" style="1" customWidth="1"/>
    <col min="22" max="16384" width="11.42578125" style="1"/>
  </cols>
  <sheetData>
    <row r="1" spans="1:22" ht="24" customHeight="1" x14ac:dyDescent="0.2">
      <c r="A1" s="208" t="s">
        <v>107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24"/>
      <c r="Q1" s="224"/>
      <c r="R1" s="224"/>
      <c r="S1" s="224"/>
      <c r="T1" s="224"/>
      <c r="U1" s="224"/>
    </row>
    <row r="2" spans="1:22" s="2" customFormat="1" ht="13.5" thickBot="1" x14ac:dyDescent="0.25">
      <c r="A2" s="9"/>
      <c r="N2" s="10"/>
      <c r="O2" s="10"/>
      <c r="U2" s="10" t="s">
        <v>7</v>
      </c>
    </row>
    <row r="3" spans="1:22" s="2" customFormat="1" ht="26.25" customHeight="1" thickBot="1" x14ac:dyDescent="0.25">
      <c r="A3" s="60" t="s">
        <v>8</v>
      </c>
      <c r="B3" s="230" t="s">
        <v>28</v>
      </c>
      <c r="C3" s="231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3"/>
      <c r="Q3" s="233"/>
      <c r="R3" s="233"/>
      <c r="S3" s="233"/>
      <c r="T3" s="233"/>
      <c r="U3" s="234"/>
    </row>
    <row r="4" spans="1:22" s="2" customFormat="1" ht="26.25" customHeight="1" thickBot="1" x14ac:dyDescent="0.25">
      <c r="A4" s="131"/>
      <c r="B4" s="157" t="s">
        <v>110</v>
      </c>
      <c r="C4" s="158" t="s">
        <v>120</v>
      </c>
      <c r="D4" s="159" t="s">
        <v>110</v>
      </c>
      <c r="E4" s="158" t="s">
        <v>120</v>
      </c>
      <c r="F4" s="159" t="s">
        <v>110</v>
      </c>
      <c r="G4" s="160" t="s">
        <v>120</v>
      </c>
      <c r="H4" s="161" t="s">
        <v>110</v>
      </c>
      <c r="I4" s="160" t="s">
        <v>120</v>
      </c>
      <c r="J4" s="161" t="s">
        <v>110</v>
      </c>
      <c r="K4" s="160" t="s">
        <v>120</v>
      </c>
      <c r="L4" s="159" t="s">
        <v>110</v>
      </c>
      <c r="M4" s="160" t="s">
        <v>120</v>
      </c>
      <c r="N4" s="159" t="s">
        <v>110</v>
      </c>
      <c r="O4" s="160" t="s">
        <v>120</v>
      </c>
      <c r="P4" s="162" t="s">
        <v>110</v>
      </c>
      <c r="Q4" s="160" t="s">
        <v>120</v>
      </c>
      <c r="R4" s="162" t="s">
        <v>110</v>
      </c>
      <c r="S4" s="160" t="s">
        <v>120</v>
      </c>
      <c r="T4" s="163" t="s">
        <v>110</v>
      </c>
      <c r="U4" s="160" t="s">
        <v>120</v>
      </c>
      <c r="V4" s="156"/>
    </row>
    <row r="5" spans="1:22" s="2" customFormat="1" ht="66" customHeight="1" thickBot="1" x14ac:dyDescent="0.25">
      <c r="A5" s="61" t="s">
        <v>37</v>
      </c>
      <c r="B5" s="239" t="s">
        <v>42</v>
      </c>
      <c r="C5" s="226"/>
      <c r="D5" s="225" t="s">
        <v>43</v>
      </c>
      <c r="E5" s="226"/>
      <c r="F5" s="225" t="s">
        <v>44</v>
      </c>
      <c r="G5" s="226"/>
      <c r="H5" s="225" t="s">
        <v>45</v>
      </c>
      <c r="I5" s="226"/>
      <c r="J5" s="225" t="s">
        <v>46</v>
      </c>
      <c r="K5" s="226"/>
      <c r="L5" s="225" t="s">
        <v>47</v>
      </c>
      <c r="M5" s="226"/>
      <c r="N5" s="225" t="s">
        <v>48</v>
      </c>
      <c r="O5" s="226"/>
      <c r="P5" s="225" t="s">
        <v>49</v>
      </c>
      <c r="Q5" s="226"/>
      <c r="R5" s="225" t="s">
        <v>50</v>
      </c>
      <c r="S5" s="226"/>
      <c r="T5" s="225" t="s">
        <v>51</v>
      </c>
      <c r="U5" s="227"/>
    </row>
    <row r="6" spans="1:22" s="2" customFormat="1" ht="15" customHeight="1" x14ac:dyDescent="0.2">
      <c r="A6" s="120">
        <v>636</v>
      </c>
      <c r="B6" s="152"/>
      <c r="C6" s="139"/>
      <c r="D6" s="121"/>
      <c r="E6" s="133"/>
      <c r="F6" s="122"/>
      <c r="G6" s="148"/>
      <c r="H6" s="123"/>
      <c r="I6" s="139"/>
      <c r="J6" s="123"/>
      <c r="K6" s="139"/>
      <c r="L6" s="173">
        <f>L7</f>
        <v>3254000</v>
      </c>
      <c r="M6" s="170">
        <f>M7</f>
        <v>2837540</v>
      </c>
      <c r="N6" s="123"/>
      <c r="O6" s="139"/>
      <c r="P6" s="123"/>
      <c r="Q6" s="139"/>
      <c r="R6" s="123"/>
      <c r="S6" s="144"/>
      <c r="T6" s="123"/>
      <c r="U6" s="164"/>
    </row>
    <row r="7" spans="1:22" s="2" customFormat="1" ht="15" customHeight="1" x14ac:dyDescent="0.2">
      <c r="A7" s="116">
        <v>6361</v>
      </c>
      <c r="B7" s="151"/>
      <c r="C7" s="140"/>
      <c r="D7" s="117"/>
      <c r="E7" s="134"/>
      <c r="F7" s="118"/>
      <c r="G7" s="149"/>
      <c r="H7" s="119"/>
      <c r="I7" s="140"/>
      <c r="J7" s="119"/>
      <c r="K7" s="140"/>
      <c r="L7" s="174">
        <v>3254000</v>
      </c>
      <c r="M7" s="171">
        <v>2837540</v>
      </c>
      <c r="N7" s="119"/>
      <c r="O7" s="140"/>
      <c r="P7" s="119"/>
      <c r="Q7" s="140"/>
      <c r="R7" s="119"/>
      <c r="S7" s="143"/>
      <c r="T7" s="119"/>
      <c r="U7" s="165"/>
    </row>
    <row r="8" spans="1:22" s="2" customFormat="1" ht="15" customHeight="1" x14ac:dyDescent="0.2">
      <c r="A8" s="124">
        <v>638</v>
      </c>
      <c r="B8" s="152"/>
      <c r="C8" s="141"/>
      <c r="D8" s="125"/>
      <c r="E8" s="135"/>
      <c r="F8" s="126"/>
      <c r="G8" s="150"/>
      <c r="H8" s="127"/>
      <c r="I8" s="141"/>
      <c r="J8" s="127"/>
      <c r="K8" s="141"/>
      <c r="L8" s="175"/>
      <c r="M8" s="172"/>
      <c r="N8" s="127"/>
      <c r="O8" s="141"/>
      <c r="P8" s="127"/>
      <c r="Q8" s="141"/>
      <c r="R8" s="127"/>
      <c r="S8" s="144"/>
      <c r="T8" s="127"/>
      <c r="U8" s="164"/>
    </row>
    <row r="9" spans="1:22" s="2" customFormat="1" ht="15" customHeight="1" x14ac:dyDescent="0.2">
      <c r="A9" s="83">
        <v>6381</v>
      </c>
      <c r="B9" s="153"/>
      <c r="C9" s="136"/>
      <c r="D9" s="84"/>
      <c r="E9" s="136"/>
      <c r="F9" s="84"/>
      <c r="G9" s="136"/>
      <c r="H9" s="84"/>
      <c r="I9" s="136"/>
      <c r="J9" s="84"/>
      <c r="K9" s="136"/>
      <c r="L9" s="84"/>
      <c r="M9" s="136"/>
      <c r="N9" s="84"/>
      <c r="O9" s="136"/>
      <c r="P9" s="84"/>
      <c r="Q9" s="136"/>
      <c r="R9" s="84"/>
      <c r="S9" s="145"/>
      <c r="T9" s="84"/>
      <c r="U9" s="166"/>
    </row>
    <row r="10" spans="1:22" s="2" customFormat="1" ht="15" customHeight="1" x14ac:dyDescent="0.2">
      <c r="A10" s="128">
        <v>641</v>
      </c>
      <c r="B10" s="154"/>
      <c r="C10" s="137"/>
      <c r="D10" s="129">
        <f>D11</f>
        <v>300</v>
      </c>
      <c r="E10" s="137">
        <f>E11</f>
        <v>290</v>
      </c>
      <c r="F10" s="129"/>
      <c r="G10" s="137"/>
      <c r="H10" s="129"/>
      <c r="I10" s="137"/>
      <c r="J10" s="129"/>
      <c r="K10" s="137"/>
      <c r="L10" s="129"/>
      <c r="M10" s="137"/>
      <c r="N10" s="129"/>
      <c r="O10" s="137"/>
      <c r="P10" s="129"/>
      <c r="Q10" s="137"/>
      <c r="R10" s="129"/>
      <c r="S10" s="146"/>
      <c r="T10" s="129"/>
      <c r="U10" s="167"/>
    </row>
    <row r="11" spans="1:22" s="2" customFormat="1" ht="15" customHeight="1" x14ac:dyDescent="0.2">
      <c r="A11" s="83">
        <v>6413</v>
      </c>
      <c r="B11" s="153"/>
      <c r="C11" s="136"/>
      <c r="D11" s="84">
        <v>300</v>
      </c>
      <c r="E11" s="136">
        <v>290</v>
      </c>
      <c r="F11" s="84"/>
      <c r="G11" s="136"/>
      <c r="H11" s="84"/>
      <c r="I11" s="136"/>
      <c r="J11" s="84"/>
      <c r="K11" s="136"/>
      <c r="L11" s="84"/>
      <c r="M11" s="136"/>
      <c r="N11" s="84"/>
      <c r="O11" s="136"/>
      <c r="P11" s="84"/>
      <c r="Q11" s="136"/>
      <c r="R11" s="84"/>
      <c r="S11" s="145"/>
      <c r="T11" s="84"/>
      <c r="U11" s="166"/>
    </row>
    <row r="12" spans="1:22" s="2" customFormat="1" ht="15" customHeight="1" x14ac:dyDescent="0.2">
      <c r="A12" s="128">
        <v>652</v>
      </c>
      <c r="B12" s="154"/>
      <c r="C12" s="137"/>
      <c r="D12" s="129"/>
      <c r="E12" s="137"/>
      <c r="F12" s="129">
        <f>F13</f>
        <v>190000</v>
      </c>
      <c r="G12" s="137">
        <f>G13</f>
        <v>129230</v>
      </c>
      <c r="H12" s="129"/>
      <c r="I12" s="137"/>
      <c r="J12" s="129"/>
      <c r="K12" s="137"/>
      <c r="L12" s="129"/>
      <c r="M12" s="137"/>
      <c r="N12" s="129"/>
      <c r="O12" s="137"/>
      <c r="P12" s="129"/>
      <c r="Q12" s="137"/>
      <c r="R12" s="129"/>
      <c r="S12" s="146"/>
      <c r="T12" s="129"/>
      <c r="U12" s="167"/>
    </row>
    <row r="13" spans="1:22" s="2" customFormat="1" ht="15" customHeight="1" x14ac:dyDescent="0.2">
      <c r="A13" s="83">
        <v>6526</v>
      </c>
      <c r="B13" s="153"/>
      <c r="C13" s="136"/>
      <c r="D13" s="84"/>
      <c r="E13" s="136"/>
      <c r="F13" s="84">
        <v>190000</v>
      </c>
      <c r="G13" s="136">
        <v>129230</v>
      </c>
      <c r="H13" s="84"/>
      <c r="I13" s="136"/>
      <c r="J13" s="84"/>
      <c r="K13" s="136"/>
      <c r="L13" s="84"/>
      <c r="M13" s="136"/>
      <c r="N13" s="84"/>
      <c r="O13" s="136"/>
      <c r="P13" s="84"/>
      <c r="Q13" s="136"/>
      <c r="R13" s="84"/>
      <c r="S13" s="145"/>
      <c r="T13" s="84"/>
      <c r="U13" s="166"/>
    </row>
    <row r="14" spans="1:22" s="2" customFormat="1" ht="15" customHeight="1" x14ac:dyDescent="0.2">
      <c r="A14" s="128">
        <v>661</v>
      </c>
      <c r="B14" s="154"/>
      <c r="C14" s="137"/>
      <c r="D14" s="129">
        <f>D15</f>
        <v>9000</v>
      </c>
      <c r="E14" s="137">
        <f>E15</f>
        <v>676</v>
      </c>
      <c r="F14" s="129"/>
      <c r="G14" s="137"/>
      <c r="H14" s="129"/>
      <c r="I14" s="137"/>
      <c r="J14" s="129"/>
      <c r="K14" s="137"/>
      <c r="L14" s="129"/>
      <c r="M14" s="137"/>
      <c r="N14" s="129"/>
      <c r="O14" s="137"/>
      <c r="P14" s="129"/>
      <c r="Q14" s="137"/>
      <c r="R14" s="129"/>
      <c r="S14" s="146"/>
      <c r="T14" s="129"/>
      <c r="U14" s="167"/>
    </row>
    <row r="15" spans="1:22" s="2" customFormat="1" ht="15" customHeight="1" x14ac:dyDescent="0.2">
      <c r="A15" s="83">
        <v>6614</v>
      </c>
      <c r="B15" s="153"/>
      <c r="C15" s="136"/>
      <c r="D15" s="84">
        <v>9000</v>
      </c>
      <c r="E15" s="136">
        <v>676</v>
      </c>
      <c r="F15" s="84"/>
      <c r="G15" s="136"/>
      <c r="H15" s="84"/>
      <c r="I15" s="136"/>
      <c r="J15" s="84"/>
      <c r="K15" s="136"/>
      <c r="L15" s="84"/>
      <c r="M15" s="136"/>
      <c r="N15" s="84"/>
      <c r="O15" s="136"/>
      <c r="P15" s="84"/>
      <c r="Q15" s="136"/>
      <c r="R15" s="84"/>
      <c r="S15" s="145"/>
      <c r="T15" s="84"/>
      <c r="U15" s="166"/>
    </row>
    <row r="16" spans="1:22" s="130" customFormat="1" ht="15" customHeight="1" x14ac:dyDescent="0.2">
      <c r="A16" s="128">
        <v>663</v>
      </c>
      <c r="B16" s="154"/>
      <c r="C16" s="137"/>
      <c r="D16" s="129"/>
      <c r="E16" s="137"/>
      <c r="F16" s="129"/>
      <c r="G16" s="137"/>
      <c r="H16" s="129"/>
      <c r="I16" s="137"/>
      <c r="J16" s="129"/>
      <c r="K16" s="137"/>
      <c r="L16" s="129"/>
      <c r="M16" s="137"/>
      <c r="N16" s="129"/>
      <c r="O16" s="137"/>
      <c r="P16" s="129">
        <f>P17</f>
        <v>15000</v>
      </c>
      <c r="Q16" s="137">
        <f>Q17</f>
        <v>152006</v>
      </c>
      <c r="R16" s="129"/>
      <c r="S16" s="146"/>
      <c r="T16" s="129"/>
      <c r="U16" s="167"/>
    </row>
    <row r="17" spans="1:21" s="2" customFormat="1" ht="15" customHeight="1" x14ac:dyDescent="0.2">
      <c r="A17" s="83">
        <v>6631</v>
      </c>
      <c r="B17" s="153"/>
      <c r="C17" s="136"/>
      <c r="D17" s="84"/>
      <c r="E17" s="136"/>
      <c r="F17" s="84"/>
      <c r="G17" s="136"/>
      <c r="H17" s="84"/>
      <c r="I17" s="136"/>
      <c r="J17" s="84"/>
      <c r="K17" s="136"/>
      <c r="L17" s="84"/>
      <c r="M17" s="136"/>
      <c r="N17" s="84"/>
      <c r="O17" s="136"/>
      <c r="P17" s="84">
        <v>15000</v>
      </c>
      <c r="Q17" s="136">
        <v>152006</v>
      </c>
      <c r="R17" s="84"/>
      <c r="S17" s="145"/>
      <c r="T17" s="84"/>
      <c r="U17" s="166"/>
    </row>
    <row r="18" spans="1:21" s="2" customFormat="1" ht="15" customHeight="1" x14ac:dyDescent="0.2">
      <c r="A18" s="128">
        <v>671</v>
      </c>
      <c r="B18" s="154"/>
      <c r="C18" s="137">
        <v>3200</v>
      </c>
      <c r="D18" s="129"/>
      <c r="E18" s="137"/>
      <c r="F18" s="129"/>
      <c r="G18" s="137"/>
      <c r="H18" s="129">
        <f>H19</f>
        <v>282200</v>
      </c>
      <c r="I18" s="137">
        <f>I19</f>
        <v>391639</v>
      </c>
      <c r="J18" s="129"/>
      <c r="K18" s="137"/>
      <c r="L18" s="129"/>
      <c r="M18" s="137"/>
      <c r="N18" s="129">
        <f>N19</f>
        <v>77760</v>
      </c>
      <c r="O18" s="137">
        <f>O19</f>
        <v>62622</v>
      </c>
      <c r="P18" s="129"/>
      <c r="Q18" s="137"/>
      <c r="R18" s="129"/>
      <c r="S18" s="146"/>
      <c r="T18" s="129"/>
      <c r="U18" s="167"/>
    </row>
    <row r="19" spans="1:21" s="2" customFormat="1" ht="15" customHeight="1" x14ac:dyDescent="0.2">
      <c r="A19" s="83">
        <v>6711</v>
      </c>
      <c r="B19" s="153"/>
      <c r="C19" s="136">
        <v>3200</v>
      </c>
      <c r="D19" s="84"/>
      <c r="E19" s="136"/>
      <c r="F19" s="84"/>
      <c r="G19" s="136"/>
      <c r="H19" s="84">
        <v>282200</v>
      </c>
      <c r="I19" s="136">
        <v>391639</v>
      </c>
      <c r="J19" s="84"/>
      <c r="K19" s="136"/>
      <c r="L19" s="84"/>
      <c r="M19" s="136"/>
      <c r="N19" s="84">
        <v>77760</v>
      </c>
      <c r="O19" s="136">
        <v>62622</v>
      </c>
      <c r="P19" s="84"/>
      <c r="Q19" s="136"/>
      <c r="R19" s="84"/>
      <c r="S19" s="145"/>
      <c r="T19" s="84"/>
      <c r="U19" s="166"/>
    </row>
    <row r="20" spans="1:21" s="2" customFormat="1" ht="15" customHeight="1" x14ac:dyDescent="0.2">
      <c r="A20" s="128">
        <v>922</v>
      </c>
      <c r="B20" s="154"/>
      <c r="C20" s="137"/>
      <c r="D20" s="129">
        <f>D21</f>
        <v>39000</v>
      </c>
      <c r="E20" s="137"/>
      <c r="F20" s="129"/>
      <c r="G20" s="137">
        <f>G21</f>
        <v>236</v>
      </c>
      <c r="H20" s="129"/>
      <c r="I20" s="137"/>
      <c r="J20" s="129"/>
      <c r="K20" s="137"/>
      <c r="L20" s="129">
        <f>L21</f>
        <v>11000</v>
      </c>
      <c r="M20" s="137">
        <v>129797</v>
      </c>
      <c r="N20" s="129"/>
      <c r="O20" s="137"/>
      <c r="P20" s="129"/>
      <c r="Q20" s="137"/>
      <c r="R20" s="129"/>
      <c r="S20" s="146"/>
      <c r="T20" s="129"/>
      <c r="U20" s="167"/>
    </row>
    <row r="21" spans="1:21" s="2" customFormat="1" ht="15" customHeight="1" x14ac:dyDescent="0.2">
      <c r="A21" s="83">
        <v>9221</v>
      </c>
      <c r="B21" s="153"/>
      <c r="C21" s="136"/>
      <c r="D21" s="84">
        <v>39000</v>
      </c>
      <c r="E21" s="136"/>
      <c r="F21" s="84"/>
      <c r="G21" s="136">
        <v>236</v>
      </c>
      <c r="H21" s="84"/>
      <c r="I21" s="136"/>
      <c r="J21" s="84"/>
      <c r="K21" s="136"/>
      <c r="L21" s="84">
        <v>11000</v>
      </c>
      <c r="M21" s="136">
        <v>129797</v>
      </c>
      <c r="N21" s="84"/>
      <c r="O21" s="136"/>
      <c r="P21" s="84"/>
      <c r="Q21" s="136"/>
      <c r="R21" s="84"/>
      <c r="S21" s="145"/>
      <c r="T21" s="84"/>
      <c r="U21" s="166"/>
    </row>
    <row r="22" spans="1:21" s="2" customFormat="1" ht="15" customHeight="1" thickBot="1" x14ac:dyDescent="0.25">
      <c r="A22" s="179">
        <v>9222</v>
      </c>
      <c r="B22" s="155"/>
      <c r="C22" s="138"/>
      <c r="D22" s="85"/>
      <c r="E22" s="138"/>
      <c r="F22" s="85"/>
      <c r="G22" s="138"/>
      <c r="H22" s="85"/>
      <c r="I22" s="138"/>
      <c r="J22" s="85"/>
      <c r="K22" s="138"/>
      <c r="L22" s="85"/>
      <c r="M22" s="138"/>
      <c r="N22" s="85"/>
      <c r="O22" s="169"/>
      <c r="P22" s="142"/>
      <c r="Q22" s="138"/>
      <c r="R22" s="85"/>
      <c r="S22" s="147"/>
      <c r="T22" s="85"/>
      <c r="U22" s="168"/>
    </row>
    <row r="23" spans="1:21" s="2" customFormat="1" ht="30" customHeight="1" thickBot="1" x14ac:dyDescent="0.25">
      <c r="A23" s="178" t="s">
        <v>9</v>
      </c>
      <c r="B23" s="186">
        <f>SUM(B6:B21)</f>
        <v>0</v>
      </c>
      <c r="C23" s="176">
        <v>3200</v>
      </c>
      <c r="D23" s="177">
        <f>SUM(D10+D14+D20)</f>
        <v>48300</v>
      </c>
      <c r="E23" s="176">
        <f>SUM(E10+E14+E20)</f>
        <v>966</v>
      </c>
      <c r="F23" s="177">
        <f>F12+F20</f>
        <v>190000</v>
      </c>
      <c r="G23" s="176">
        <f>G12+G20</f>
        <v>129466</v>
      </c>
      <c r="H23" s="177">
        <f>H18</f>
        <v>282200</v>
      </c>
      <c r="I23" s="176">
        <f>I18+I20</f>
        <v>391639</v>
      </c>
      <c r="J23" s="177">
        <f>SUM(J6:J21)</f>
        <v>0</v>
      </c>
      <c r="K23" s="176">
        <f>SUM(K6:K21)</f>
        <v>0</v>
      </c>
      <c r="L23" s="177">
        <f>L6+L20</f>
        <v>3265000</v>
      </c>
      <c r="M23" s="176">
        <f>M6+M20</f>
        <v>2967337</v>
      </c>
      <c r="N23" s="177">
        <f>N18</f>
        <v>77760</v>
      </c>
      <c r="O23" s="176">
        <f>O18+O20</f>
        <v>62622</v>
      </c>
      <c r="P23" s="177">
        <f>P17</f>
        <v>15000</v>
      </c>
      <c r="Q23" s="176">
        <f>Q16+Q20</f>
        <v>152006</v>
      </c>
      <c r="R23" s="177">
        <f>SUM(R6:R21)</f>
        <v>0</v>
      </c>
      <c r="S23" s="187">
        <f>SUM(S6:S21)</f>
        <v>0</v>
      </c>
      <c r="T23" s="177">
        <f>SUM(T6:T21)</f>
        <v>0</v>
      </c>
      <c r="U23" s="188">
        <f>SUM(U6:U21)</f>
        <v>0</v>
      </c>
    </row>
    <row r="24" spans="1:21" s="2" customFormat="1" ht="30" customHeight="1" thickBot="1" x14ac:dyDescent="0.25">
      <c r="A24" s="178" t="s">
        <v>29</v>
      </c>
      <c r="B24" s="235">
        <f>B23+D23+F23+H23+J23+L23+N23+P23+R23+T23</f>
        <v>3878260</v>
      </c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  <c r="Q24" s="237"/>
      <c r="R24" s="237"/>
      <c r="S24" s="237"/>
      <c r="T24" s="237"/>
      <c r="U24" s="238"/>
    </row>
    <row r="25" spans="1:21" s="2" customFormat="1" ht="39.950000000000003" customHeight="1" thickBot="1" x14ac:dyDescent="0.25">
      <c r="A25" s="178" t="s">
        <v>111</v>
      </c>
      <c r="B25" s="240">
        <f>C23+E23+G23+I23+K23+M23+O23+Q23+S23+U23</f>
        <v>3707236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2"/>
    </row>
    <row r="26" spans="1:21" x14ac:dyDescent="0.2">
      <c r="A26" s="6"/>
      <c r="B26" s="6"/>
      <c r="C26" s="6"/>
      <c r="D26" s="6"/>
      <c r="E26" s="6"/>
      <c r="F26" s="7"/>
      <c r="G26" s="7"/>
      <c r="H26" s="11"/>
      <c r="I26" s="11"/>
      <c r="N26" s="10"/>
      <c r="O26" s="10"/>
    </row>
    <row r="27" spans="1:21" ht="13.5" customHeight="1" x14ac:dyDescent="0.2">
      <c r="D27" s="15"/>
      <c r="E27" s="15"/>
      <c r="F27" s="17"/>
      <c r="G27" s="17"/>
      <c r="H27" s="18"/>
      <c r="I27" s="18"/>
    </row>
    <row r="28" spans="1:21" ht="13.5" customHeight="1" x14ac:dyDescent="0.2">
      <c r="F28" s="19"/>
      <c r="G28" s="19"/>
      <c r="H28" s="20"/>
      <c r="I28" s="20"/>
    </row>
    <row r="29" spans="1:21" ht="13.5" customHeight="1" x14ac:dyDescent="0.2">
      <c r="F29" s="21"/>
      <c r="G29" s="21"/>
      <c r="H29" s="22"/>
      <c r="I29" s="22"/>
    </row>
    <row r="30" spans="1:21" ht="13.5" customHeight="1" x14ac:dyDescent="0.2">
      <c r="F30" s="13"/>
      <c r="G30" s="13"/>
      <c r="H30" s="14"/>
      <c r="I30" s="14"/>
    </row>
    <row r="31" spans="1:21" ht="28.5" customHeight="1" x14ac:dyDescent="0.2">
      <c r="D31" s="15"/>
      <c r="E31" s="15"/>
      <c r="F31" s="13"/>
      <c r="G31" s="13"/>
      <c r="H31" s="23"/>
      <c r="I31" s="23"/>
    </row>
    <row r="32" spans="1:21" ht="13.5" customHeight="1" x14ac:dyDescent="0.2">
      <c r="D32" s="15"/>
      <c r="E32" s="15"/>
      <c r="F32" s="13"/>
      <c r="G32" s="13"/>
      <c r="H32" s="18"/>
      <c r="I32" s="18"/>
    </row>
    <row r="33" spans="2:9" ht="13.5" customHeight="1" x14ac:dyDescent="0.2">
      <c r="F33" s="13"/>
      <c r="G33" s="13"/>
      <c r="H33" s="14"/>
      <c r="I33" s="14"/>
    </row>
    <row r="34" spans="2:9" ht="13.5" customHeight="1" x14ac:dyDescent="0.2">
      <c r="F34" s="13"/>
      <c r="G34" s="13"/>
      <c r="H34" s="22"/>
      <c r="I34" s="22"/>
    </row>
    <row r="35" spans="2:9" ht="13.5" customHeight="1" x14ac:dyDescent="0.2">
      <c r="F35" s="13"/>
      <c r="G35" s="13"/>
      <c r="H35" s="14"/>
      <c r="I35" s="14"/>
    </row>
    <row r="36" spans="2:9" ht="22.5" customHeight="1" x14ac:dyDescent="0.2">
      <c r="F36" s="13"/>
      <c r="G36" s="13"/>
      <c r="H36" s="24"/>
      <c r="I36" s="24"/>
    </row>
    <row r="37" spans="2:9" ht="13.5" customHeight="1" x14ac:dyDescent="0.2">
      <c r="F37" s="19"/>
      <c r="G37" s="19"/>
      <c r="H37" s="20"/>
      <c r="I37" s="20"/>
    </row>
    <row r="38" spans="2:9" ht="13.5" customHeight="1" x14ac:dyDescent="0.2">
      <c r="B38" s="15"/>
      <c r="C38" s="15"/>
      <c r="F38" s="19"/>
      <c r="G38" s="19"/>
      <c r="H38" s="25"/>
      <c r="I38" s="25"/>
    </row>
    <row r="39" spans="2:9" ht="13.5" customHeight="1" x14ac:dyDescent="0.2">
      <c r="D39" s="15"/>
      <c r="E39" s="15"/>
      <c r="F39" s="19"/>
      <c r="G39" s="19"/>
      <c r="H39" s="26"/>
      <c r="I39" s="26"/>
    </row>
    <row r="40" spans="2:9" ht="13.5" customHeight="1" x14ac:dyDescent="0.2">
      <c r="D40" s="15"/>
      <c r="E40" s="15"/>
      <c r="F40" s="21"/>
      <c r="G40" s="21"/>
      <c r="H40" s="18"/>
      <c r="I40" s="18"/>
    </row>
    <row r="41" spans="2:9" ht="13.5" customHeight="1" x14ac:dyDescent="0.2">
      <c r="F41" s="13"/>
      <c r="G41" s="13"/>
      <c r="H41" s="14"/>
      <c r="I41" s="14"/>
    </row>
    <row r="42" spans="2:9" ht="13.5" customHeight="1" x14ac:dyDescent="0.2">
      <c r="B42" s="15"/>
      <c r="C42" s="15"/>
      <c r="F42" s="13"/>
      <c r="G42" s="13"/>
      <c r="H42" s="16"/>
      <c r="I42" s="16"/>
    </row>
    <row r="43" spans="2:9" ht="13.5" customHeight="1" x14ac:dyDescent="0.2">
      <c r="D43" s="15"/>
      <c r="E43" s="15"/>
      <c r="F43" s="13"/>
      <c r="G43" s="13"/>
      <c r="H43" s="25"/>
      <c r="I43" s="25"/>
    </row>
    <row r="44" spans="2:9" ht="13.5" customHeight="1" x14ac:dyDescent="0.2">
      <c r="D44" s="15"/>
      <c r="E44" s="15"/>
      <c r="F44" s="21"/>
      <c r="G44" s="21"/>
      <c r="H44" s="18"/>
      <c r="I44" s="18"/>
    </row>
    <row r="45" spans="2:9" ht="13.5" customHeight="1" x14ac:dyDescent="0.2">
      <c r="F45" s="19"/>
      <c r="G45" s="19"/>
      <c r="H45" s="14"/>
      <c r="I45" s="14"/>
    </row>
    <row r="46" spans="2:9" ht="13.5" customHeight="1" x14ac:dyDescent="0.2">
      <c r="D46" s="15"/>
      <c r="E46" s="15"/>
      <c r="F46" s="19"/>
      <c r="G46" s="19"/>
      <c r="H46" s="25"/>
      <c r="I46" s="25"/>
    </row>
    <row r="47" spans="2:9" ht="22.5" customHeight="1" x14ac:dyDescent="0.2">
      <c r="F47" s="21"/>
      <c r="G47" s="21"/>
      <c r="H47" s="24"/>
      <c r="I47" s="24"/>
    </row>
    <row r="48" spans="2:9" ht="13.5" customHeight="1" x14ac:dyDescent="0.2">
      <c r="F48" s="13"/>
      <c r="G48" s="13"/>
      <c r="H48" s="14"/>
      <c r="I48" s="14"/>
    </row>
    <row r="49" spans="1:9" ht="13.5" customHeight="1" x14ac:dyDescent="0.2">
      <c r="F49" s="21"/>
      <c r="G49" s="21"/>
      <c r="H49" s="18"/>
      <c r="I49" s="18"/>
    </row>
    <row r="50" spans="1:9" ht="13.5" customHeight="1" x14ac:dyDescent="0.2">
      <c r="F50" s="13"/>
      <c r="G50" s="13"/>
      <c r="H50" s="14"/>
      <c r="I50" s="14"/>
    </row>
    <row r="51" spans="1:9" ht="13.5" customHeight="1" x14ac:dyDescent="0.2">
      <c r="F51" s="13"/>
      <c r="G51" s="13"/>
      <c r="H51" s="14"/>
      <c r="I51" s="14"/>
    </row>
    <row r="52" spans="1:9" ht="13.5" customHeight="1" x14ac:dyDescent="0.2">
      <c r="A52" s="15"/>
      <c r="F52" s="27"/>
      <c r="G52" s="27"/>
      <c r="H52" s="25"/>
      <c r="I52" s="25"/>
    </row>
    <row r="53" spans="1:9" ht="13.5" customHeight="1" x14ac:dyDescent="0.2">
      <c r="B53" s="15"/>
      <c r="C53" s="15"/>
      <c r="D53" s="15"/>
      <c r="E53" s="15"/>
      <c r="F53" s="28"/>
      <c r="G53" s="28"/>
      <c r="H53" s="25"/>
      <c r="I53" s="25"/>
    </row>
    <row r="54" spans="1:9" ht="13.5" customHeight="1" x14ac:dyDescent="0.2">
      <c r="B54" s="15"/>
      <c r="C54" s="15"/>
      <c r="D54" s="15"/>
      <c r="E54" s="15"/>
      <c r="F54" s="28"/>
      <c r="G54" s="28"/>
      <c r="H54" s="16"/>
      <c r="I54" s="16"/>
    </row>
    <row r="55" spans="1:9" ht="13.5" customHeight="1" x14ac:dyDescent="0.2">
      <c r="B55" s="15"/>
      <c r="C55" s="15"/>
      <c r="D55" s="15"/>
      <c r="E55" s="15"/>
      <c r="F55" s="21"/>
      <c r="G55" s="21"/>
      <c r="H55" s="22"/>
      <c r="I55" s="22"/>
    </row>
    <row r="56" spans="1:9" x14ac:dyDescent="0.2">
      <c r="F56" s="13"/>
      <c r="G56" s="13"/>
      <c r="H56" s="14"/>
      <c r="I56" s="14"/>
    </row>
    <row r="57" spans="1:9" x14ac:dyDescent="0.2">
      <c r="B57" s="15"/>
      <c r="C57" s="15"/>
      <c r="F57" s="13"/>
      <c r="G57" s="13"/>
      <c r="H57" s="25"/>
      <c r="I57" s="25"/>
    </row>
    <row r="58" spans="1:9" x14ac:dyDescent="0.2">
      <c r="D58" s="15"/>
      <c r="E58" s="15"/>
      <c r="F58" s="13"/>
      <c r="G58" s="13"/>
      <c r="H58" s="16"/>
      <c r="I58" s="16"/>
    </row>
    <row r="59" spans="1:9" x14ac:dyDescent="0.2">
      <c r="D59" s="15"/>
      <c r="E59" s="15"/>
      <c r="F59" s="21"/>
      <c r="G59" s="21"/>
      <c r="H59" s="18"/>
      <c r="I59" s="18"/>
    </row>
    <row r="60" spans="1:9" x14ac:dyDescent="0.2">
      <c r="F60" s="13"/>
      <c r="G60" s="13"/>
      <c r="H60" s="14"/>
      <c r="I60" s="14"/>
    </row>
    <row r="61" spans="1:9" x14ac:dyDescent="0.2">
      <c r="F61" s="13"/>
      <c r="G61" s="13"/>
      <c r="H61" s="14"/>
      <c r="I61" s="14"/>
    </row>
    <row r="62" spans="1:9" x14ac:dyDescent="0.2">
      <c r="F62" s="29"/>
      <c r="G62" s="29"/>
      <c r="H62" s="30"/>
      <c r="I62" s="30"/>
    </row>
    <row r="63" spans="1:9" x14ac:dyDescent="0.2">
      <c r="F63" s="13"/>
      <c r="G63" s="13"/>
      <c r="H63" s="14"/>
      <c r="I63" s="14"/>
    </row>
    <row r="64" spans="1:9" x14ac:dyDescent="0.2">
      <c r="F64" s="13"/>
      <c r="G64" s="13"/>
      <c r="H64" s="14"/>
      <c r="I64" s="14"/>
    </row>
    <row r="65" spans="1:9" x14ac:dyDescent="0.2">
      <c r="F65" s="13"/>
      <c r="G65" s="13"/>
      <c r="H65" s="14"/>
      <c r="I65" s="14"/>
    </row>
    <row r="66" spans="1:9" x14ac:dyDescent="0.2">
      <c r="F66" s="21"/>
      <c r="G66" s="21"/>
      <c r="H66" s="18"/>
      <c r="I66" s="18"/>
    </row>
    <row r="67" spans="1:9" x14ac:dyDescent="0.2">
      <c r="F67" s="13"/>
      <c r="G67" s="13"/>
      <c r="H67" s="14"/>
      <c r="I67" s="14"/>
    </row>
    <row r="68" spans="1:9" x14ac:dyDescent="0.2">
      <c r="F68" s="21"/>
      <c r="G68" s="21"/>
      <c r="H68" s="18"/>
      <c r="I68" s="18"/>
    </row>
    <row r="69" spans="1:9" x14ac:dyDescent="0.2">
      <c r="F69" s="13"/>
      <c r="G69" s="13"/>
      <c r="H69" s="14"/>
      <c r="I69" s="14"/>
    </row>
    <row r="70" spans="1:9" x14ac:dyDescent="0.2">
      <c r="F70" s="13"/>
      <c r="G70" s="13"/>
      <c r="H70" s="14"/>
      <c r="I70" s="14"/>
    </row>
    <row r="71" spans="1:9" x14ac:dyDescent="0.2">
      <c r="F71" s="13"/>
      <c r="G71" s="13"/>
      <c r="H71" s="14"/>
      <c r="I71" s="14"/>
    </row>
    <row r="72" spans="1:9" x14ac:dyDescent="0.2">
      <c r="F72" s="13"/>
      <c r="G72" s="13"/>
      <c r="H72" s="14"/>
      <c r="I72" s="14"/>
    </row>
    <row r="73" spans="1:9" ht="28.5" customHeight="1" x14ac:dyDescent="0.2">
      <c r="A73" s="31"/>
      <c r="B73" s="31"/>
      <c r="C73" s="31"/>
      <c r="D73" s="31"/>
      <c r="E73" s="31"/>
      <c r="F73" s="32"/>
      <c r="G73" s="32"/>
      <c r="H73" s="33"/>
      <c r="I73" s="132"/>
    </row>
    <row r="74" spans="1:9" x14ac:dyDescent="0.2">
      <c r="D74" s="15"/>
      <c r="E74" s="15"/>
      <c r="F74" s="13"/>
      <c r="G74" s="13"/>
      <c r="H74" s="16"/>
      <c r="I74" s="16"/>
    </row>
    <row r="75" spans="1:9" x14ac:dyDescent="0.2">
      <c r="F75" s="34"/>
      <c r="G75" s="34"/>
      <c r="H75" s="35"/>
      <c r="I75" s="35"/>
    </row>
    <row r="76" spans="1:9" x14ac:dyDescent="0.2">
      <c r="F76" s="13"/>
      <c r="G76" s="13"/>
      <c r="H76" s="14"/>
      <c r="I76" s="14"/>
    </row>
    <row r="77" spans="1:9" x14ac:dyDescent="0.2">
      <c r="F77" s="29"/>
      <c r="G77" s="29"/>
      <c r="H77" s="30"/>
      <c r="I77" s="30"/>
    </row>
    <row r="78" spans="1:9" x14ac:dyDescent="0.2">
      <c r="F78" s="29"/>
      <c r="G78" s="29"/>
      <c r="H78" s="30"/>
      <c r="I78" s="30"/>
    </row>
    <row r="79" spans="1:9" x14ac:dyDescent="0.2">
      <c r="F79" s="13"/>
      <c r="G79" s="13"/>
      <c r="H79" s="14"/>
      <c r="I79" s="14"/>
    </row>
    <row r="80" spans="1:9" x14ac:dyDescent="0.2">
      <c r="F80" s="21"/>
      <c r="G80" s="21"/>
      <c r="H80" s="18"/>
      <c r="I80" s="18"/>
    </row>
    <row r="81" spans="4:9" x14ac:dyDescent="0.2">
      <c r="F81" s="13"/>
      <c r="G81" s="13"/>
      <c r="H81" s="14"/>
      <c r="I81" s="14"/>
    </row>
    <row r="82" spans="4:9" x14ac:dyDescent="0.2">
      <c r="F82" s="13"/>
      <c r="G82" s="13"/>
      <c r="H82" s="14"/>
      <c r="I82" s="14"/>
    </row>
    <row r="83" spans="4:9" x14ac:dyDescent="0.2">
      <c r="F83" s="21"/>
      <c r="G83" s="21"/>
      <c r="H83" s="18"/>
      <c r="I83" s="18"/>
    </row>
    <row r="84" spans="4:9" x14ac:dyDescent="0.2">
      <c r="F84" s="13"/>
      <c r="G84" s="13"/>
      <c r="H84" s="14"/>
      <c r="I84" s="14"/>
    </row>
    <row r="85" spans="4:9" x14ac:dyDescent="0.2">
      <c r="F85" s="29"/>
      <c r="G85" s="29"/>
      <c r="H85" s="30"/>
      <c r="I85" s="30"/>
    </row>
    <row r="86" spans="4:9" x14ac:dyDescent="0.2">
      <c r="F86" s="21"/>
      <c r="G86" s="21"/>
      <c r="H86" s="35"/>
      <c r="I86" s="35"/>
    </row>
    <row r="87" spans="4:9" x14ac:dyDescent="0.2">
      <c r="F87" s="19"/>
      <c r="G87" s="19"/>
      <c r="H87" s="30"/>
      <c r="I87" s="30"/>
    </row>
    <row r="88" spans="4:9" x14ac:dyDescent="0.2">
      <c r="F88" s="21"/>
      <c r="G88" s="21"/>
      <c r="H88" s="18"/>
      <c r="I88" s="18"/>
    </row>
    <row r="89" spans="4:9" x14ac:dyDescent="0.2">
      <c r="F89" s="13"/>
      <c r="G89" s="13"/>
      <c r="H89" s="14"/>
      <c r="I89" s="14"/>
    </row>
    <row r="90" spans="4:9" x14ac:dyDescent="0.2">
      <c r="D90" s="15"/>
      <c r="E90" s="15"/>
      <c r="F90" s="13"/>
      <c r="G90" s="13"/>
      <c r="H90" s="16"/>
      <c r="I90" s="16"/>
    </row>
    <row r="91" spans="4:9" x14ac:dyDescent="0.2">
      <c r="F91" s="19"/>
      <c r="G91" s="19"/>
      <c r="H91" s="18"/>
      <c r="I91" s="18"/>
    </row>
    <row r="92" spans="4:9" x14ac:dyDescent="0.2">
      <c r="F92" s="19"/>
      <c r="G92" s="19"/>
      <c r="H92" s="30"/>
      <c r="I92" s="30"/>
    </row>
    <row r="93" spans="4:9" x14ac:dyDescent="0.2">
      <c r="D93" s="15"/>
      <c r="E93" s="15"/>
      <c r="F93" s="19"/>
      <c r="G93" s="19"/>
      <c r="H93" s="36"/>
      <c r="I93" s="36"/>
    </row>
    <row r="94" spans="4:9" x14ac:dyDescent="0.2">
      <c r="D94" s="15"/>
      <c r="E94" s="15"/>
      <c r="F94" s="21"/>
      <c r="G94" s="21"/>
      <c r="H94" s="22"/>
      <c r="I94" s="22"/>
    </row>
    <row r="95" spans="4:9" x14ac:dyDescent="0.2">
      <c r="F95" s="13"/>
      <c r="G95" s="13"/>
      <c r="H95" s="14"/>
      <c r="I95" s="14"/>
    </row>
    <row r="96" spans="4:9" x14ac:dyDescent="0.2">
      <c r="F96" s="34"/>
      <c r="G96" s="34"/>
      <c r="H96" s="37"/>
      <c r="I96" s="37"/>
    </row>
    <row r="97" spans="1:9" ht="11.25" customHeight="1" x14ac:dyDescent="0.2">
      <c r="F97" s="29"/>
      <c r="G97" s="29"/>
      <c r="H97" s="30"/>
      <c r="I97" s="30"/>
    </row>
    <row r="98" spans="1:9" ht="24" customHeight="1" x14ac:dyDescent="0.2">
      <c r="B98" s="15"/>
      <c r="C98" s="15"/>
      <c r="F98" s="29"/>
      <c r="G98" s="29"/>
      <c r="H98" s="38"/>
      <c r="I98" s="38"/>
    </row>
    <row r="99" spans="1:9" ht="15" customHeight="1" x14ac:dyDescent="0.2">
      <c r="D99" s="15"/>
      <c r="E99" s="15"/>
      <c r="F99" s="29"/>
      <c r="G99" s="29"/>
      <c r="H99" s="38"/>
      <c r="I99" s="38"/>
    </row>
    <row r="100" spans="1:9" ht="11.25" customHeight="1" x14ac:dyDescent="0.2">
      <c r="F100" s="34"/>
      <c r="G100" s="34"/>
      <c r="H100" s="35"/>
      <c r="I100" s="35"/>
    </row>
    <row r="101" spans="1:9" x14ac:dyDescent="0.2">
      <c r="F101" s="29"/>
      <c r="G101" s="29"/>
      <c r="H101" s="30"/>
      <c r="I101" s="30"/>
    </row>
    <row r="102" spans="1:9" ht="13.5" customHeight="1" x14ac:dyDescent="0.2">
      <c r="B102" s="15"/>
      <c r="C102" s="15"/>
      <c r="F102" s="29"/>
      <c r="G102" s="29"/>
      <c r="H102" s="39"/>
      <c r="I102" s="39"/>
    </row>
    <row r="103" spans="1:9" ht="12.75" customHeight="1" x14ac:dyDescent="0.2">
      <c r="D103" s="15"/>
      <c r="E103" s="15"/>
      <c r="F103" s="29"/>
      <c r="G103" s="29"/>
      <c r="H103" s="16"/>
      <c r="I103" s="16"/>
    </row>
    <row r="104" spans="1:9" ht="12.75" customHeight="1" x14ac:dyDescent="0.2">
      <c r="D104" s="15"/>
      <c r="E104" s="15"/>
      <c r="F104" s="21"/>
      <c r="G104" s="21"/>
      <c r="H104" s="22"/>
      <c r="I104" s="22"/>
    </row>
    <row r="105" spans="1:9" x14ac:dyDescent="0.2">
      <c r="F105" s="13"/>
      <c r="G105" s="13"/>
      <c r="H105" s="14"/>
      <c r="I105" s="14"/>
    </row>
    <row r="106" spans="1:9" x14ac:dyDescent="0.2">
      <c r="D106" s="15"/>
      <c r="E106" s="15"/>
      <c r="F106" s="13"/>
      <c r="G106" s="13"/>
      <c r="H106" s="36"/>
      <c r="I106" s="36"/>
    </row>
    <row r="107" spans="1:9" x14ac:dyDescent="0.2">
      <c r="F107" s="34"/>
      <c r="G107" s="34"/>
      <c r="H107" s="35"/>
      <c r="I107" s="35"/>
    </row>
    <row r="108" spans="1:9" x14ac:dyDescent="0.2">
      <c r="F108" s="29"/>
      <c r="G108" s="29"/>
      <c r="H108" s="30"/>
      <c r="I108" s="30"/>
    </row>
    <row r="109" spans="1:9" x14ac:dyDescent="0.2">
      <c r="F109" s="13"/>
      <c r="G109" s="13"/>
      <c r="H109" s="14"/>
      <c r="I109" s="14"/>
    </row>
    <row r="110" spans="1:9" ht="19.5" customHeight="1" x14ac:dyDescent="0.2">
      <c r="A110" s="40"/>
      <c r="B110" s="6"/>
      <c r="C110" s="6"/>
      <c r="D110" s="6"/>
      <c r="E110" s="6"/>
      <c r="F110" s="6"/>
      <c r="G110" s="6"/>
      <c r="H110" s="25"/>
      <c r="I110" s="25"/>
    </row>
    <row r="111" spans="1:9" ht="15" customHeight="1" x14ac:dyDescent="0.2">
      <c r="A111" s="15"/>
      <c r="F111" s="27"/>
      <c r="G111" s="27"/>
      <c r="H111" s="25"/>
      <c r="I111" s="25"/>
    </row>
    <row r="112" spans="1:9" x14ac:dyDescent="0.2">
      <c r="A112" s="15"/>
      <c r="B112" s="15"/>
      <c r="C112" s="15"/>
      <c r="F112" s="27"/>
      <c r="G112" s="27"/>
      <c r="H112" s="16"/>
      <c r="I112" s="16"/>
    </row>
    <row r="113" spans="1:9" x14ac:dyDescent="0.2">
      <c r="D113" s="15"/>
      <c r="E113" s="15"/>
      <c r="F113" s="13"/>
      <c r="G113" s="13"/>
      <c r="H113" s="25"/>
      <c r="I113" s="25"/>
    </row>
    <row r="114" spans="1:9" x14ac:dyDescent="0.2">
      <c r="F114" s="17"/>
      <c r="G114" s="17"/>
      <c r="H114" s="18"/>
      <c r="I114" s="18"/>
    </row>
    <row r="115" spans="1:9" x14ac:dyDescent="0.2">
      <c r="B115" s="15"/>
      <c r="C115" s="15"/>
      <c r="F115" s="13"/>
      <c r="G115" s="13"/>
      <c r="H115" s="16"/>
      <c r="I115" s="16"/>
    </row>
    <row r="116" spans="1:9" x14ac:dyDescent="0.2">
      <c r="D116" s="15"/>
      <c r="E116" s="15"/>
      <c r="F116" s="13"/>
      <c r="G116" s="13"/>
      <c r="H116" s="16"/>
      <c r="I116" s="16"/>
    </row>
    <row r="117" spans="1:9" x14ac:dyDescent="0.2">
      <c r="F117" s="21"/>
      <c r="G117" s="21"/>
      <c r="H117" s="22"/>
      <c r="I117" s="22"/>
    </row>
    <row r="118" spans="1:9" ht="22.5" customHeight="1" x14ac:dyDescent="0.2">
      <c r="D118" s="15"/>
      <c r="E118" s="15"/>
      <c r="F118" s="13"/>
      <c r="G118" s="13"/>
      <c r="H118" s="23"/>
      <c r="I118" s="23"/>
    </row>
    <row r="119" spans="1:9" x14ac:dyDescent="0.2">
      <c r="F119" s="13"/>
      <c r="G119" s="13"/>
      <c r="H119" s="22"/>
      <c r="I119" s="22"/>
    </row>
    <row r="120" spans="1:9" x14ac:dyDescent="0.2">
      <c r="B120" s="15"/>
      <c r="C120" s="15"/>
      <c r="F120" s="19"/>
      <c r="G120" s="19"/>
      <c r="H120" s="25"/>
      <c r="I120" s="25"/>
    </row>
    <row r="121" spans="1:9" x14ac:dyDescent="0.2">
      <c r="D121" s="15"/>
      <c r="E121" s="15"/>
      <c r="F121" s="19"/>
      <c r="G121" s="19"/>
      <c r="H121" s="26"/>
      <c r="I121" s="26"/>
    </row>
    <row r="122" spans="1:9" x14ac:dyDescent="0.2">
      <c r="F122" s="21"/>
      <c r="G122" s="21"/>
      <c r="H122" s="18"/>
      <c r="I122" s="18"/>
    </row>
    <row r="123" spans="1:9" ht="13.5" customHeight="1" x14ac:dyDescent="0.2">
      <c r="A123" s="15"/>
      <c r="F123" s="27"/>
      <c r="G123" s="27"/>
      <c r="H123" s="25"/>
      <c r="I123" s="25"/>
    </row>
    <row r="124" spans="1:9" ht="13.5" customHeight="1" x14ac:dyDescent="0.2">
      <c r="B124" s="15"/>
      <c r="C124" s="15"/>
      <c r="F124" s="13"/>
      <c r="G124" s="13"/>
      <c r="H124" s="25"/>
      <c r="I124" s="25"/>
    </row>
    <row r="125" spans="1:9" ht="13.5" customHeight="1" x14ac:dyDescent="0.2">
      <c r="D125" s="15"/>
      <c r="E125" s="15"/>
      <c r="F125" s="13"/>
      <c r="G125" s="13"/>
      <c r="H125" s="16"/>
      <c r="I125" s="16"/>
    </row>
    <row r="126" spans="1:9" x14ac:dyDescent="0.2">
      <c r="D126" s="15"/>
      <c r="E126" s="15"/>
      <c r="F126" s="21"/>
      <c r="G126" s="21"/>
      <c r="H126" s="18"/>
      <c r="I126" s="18"/>
    </row>
    <row r="127" spans="1:9" x14ac:dyDescent="0.2">
      <c r="D127" s="15"/>
      <c r="E127" s="15"/>
      <c r="F127" s="13"/>
      <c r="G127" s="13"/>
      <c r="H127" s="16"/>
      <c r="I127" s="16"/>
    </row>
    <row r="128" spans="1:9" x14ac:dyDescent="0.2">
      <c r="F128" s="34"/>
      <c r="G128" s="34"/>
      <c r="H128" s="35"/>
      <c r="I128" s="35"/>
    </row>
    <row r="129" spans="1:9" x14ac:dyDescent="0.2">
      <c r="D129" s="15"/>
      <c r="E129" s="15"/>
      <c r="F129" s="19"/>
      <c r="G129" s="19"/>
      <c r="H129" s="36"/>
      <c r="I129" s="36"/>
    </row>
    <row r="130" spans="1:9" x14ac:dyDescent="0.2">
      <c r="D130" s="15"/>
      <c r="E130" s="15"/>
      <c r="F130" s="21"/>
      <c r="G130" s="21"/>
      <c r="H130" s="22"/>
      <c r="I130" s="22"/>
    </row>
    <row r="131" spans="1:9" x14ac:dyDescent="0.2">
      <c r="F131" s="34"/>
      <c r="G131" s="34"/>
      <c r="H131" s="41"/>
      <c r="I131" s="41"/>
    </row>
    <row r="132" spans="1:9" x14ac:dyDescent="0.2">
      <c r="B132" s="15"/>
      <c r="C132" s="15"/>
      <c r="F132" s="29"/>
      <c r="G132" s="29"/>
      <c r="H132" s="39"/>
      <c r="I132" s="39"/>
    </row>
    <row r="133" spans="1:9" x14ac:dyDescent="0.2">
      <c r="D133" s="15"/>
      <c r="E133" s="15"/>
      <c r="F133" s="29"/>
      <c r="G133" s="29"/>
      <c r="H133" s="16"/>
      <c r="I133" s="16"/>
    </row>
    <row r="134" spans="1:9" x14ac:dyDescent="0.2">
      <c r="D134" s="15"/>
      <c r="E134" s="15"/>
      <c r="F134" s="21"/>
      <c r="G134" s="21"/>
      <c r="H134" s="22"/>
      <c r="I134" s="22"/>
    </row>
    <row r="135" spans="1:9" x14ac:dyDescent="0.2">
      <c r="D135" s="15"/>
      <c r="E135" s="15"/>
      <c r="F135" s="21"/>
      <c r="G135" s="21"/>
      <c r="H135" s="22"/>
      <c r="I135" s="22"/>
    </row>
    <row r="136" spans="1:9" x14ac:dyDescent="0.2">
      <c r="F136" s="13"/>
      <c r="G136" s="13"/>
      <c r="H136" s="14"/>
      <c r="I136" s="14"/>
    </row>
    <row r="137" spans="1:9" s="42" customFormat="1" ht="18" customHeight="1" x14ac:dyDescent="0.25">
      <c r="A137" s="228"/>
      <c r="B137" s="229"/>
      <c r="C137" s="229"/>
      <c r="D137" s="229"/>
      <c r="E137" s="229"/>
      <c r="F137" s="229"/>
      <c r="G137" s="229"/>
      <c r="H137" s="229"/>
      <c r="I137" s="49"/>
    </row>
    <row r="138" spans="1:9" ht="28.5" customHeight="1" x14ac:dyDescent="0.2">
      <c r="A138" s="31"/>
      <c r="B138" s="31"/>
      <c r="C138" s="31"/>
      <c r="D138" s="31"/>
      <c r="E138" s="31"/>
      <c r="F138" s="32"/>
      <c r="G138" s="32"/>
      <c r="H138" s="33"/>
      <c r="I138" s="132"/>
    </row>
    <row r="140" spans="1:9" ht="15.75" x14ac:dyDescent="0.2">
      <c r="A140" s="44"/>
      <c r="B140" s="15"/>
      <c r="C140" s="15"/>
      <c r="D140" s="15"/>
      <c r="E140" s="15"/>
      <c r="F140" s="45"/>
      <c r="G140" s="45"/>
      <c r="H140" s="5"/>
      <c r="I140" s="5"/>
    </row>
    <row r="141" spans="1:9" x14ac:dyDescent="0.2">
      <c r="A141" s="15"/>
      <c r="B141" s="15"/>
      <c r="C141" s="15"/>
      <c r="D141" s="15"/>
      <c r="E141" s="15"/>
      <c r="F141" s="45"/>
      <c r="G141" s="45"/>
      <c r="H141" s="5"/>
      <c r="I141" s="5"/>
    </row>
    <row r="142" spans="1:9" ht="17.25" customHeight="1" x14ac:dyDescent="0.2">
      <c r="A142" s="15"/>
      <c r="B142" s="15"/>
      <c r="C142" s="15"/>
      <c r="D142" s="15"/>
      <c r="E142" s="15"/>
      <c r="F142" s="45"/>
      <c r="G142" s="45"/>
      <c r="H142" s="5"/>
      <c r="I142" s="5"/>
    </row>
    <row r="143" spans="1:9" ht="13.5" customHeight="1" x14ac:dyDescent="0.2">
      <c r="A143" s="15"/>
      <c r="B143" s="15"/>
      <c r="C143" s="15"/>
      <c r="D143" s="15"/>
      <c r="E143" s="15"/>
      <c r="F143" s="45"/>
      <c r="G143" s="45"/>
      <c r="H143" s="5"/>
      <c r="I143" s="5"/>
    </row>
    <row r="144" spans="1:9" x14ac:dyDescent="0.2">
      <c r="A144" s="15"/>
      <c r="B144" s="15"/>
      <c r="C144" s="15"/>
      <c r="D144" s="15"/>
      <c r="E144" s="15"/>
      <c r="F144" s="45"/>
      <c r="G144" s="45"/>
      <c r="H144" s="5"/>
      <c r="I144" s="5"/>
    </row>
    <row r="145" spans="1:9" x14ac:dyDescent="0.2">
      <c r="A145" s="15"/>
      <c r="B145" s="15"/>
      <c r="C145" s="15"/>
      <c r="D145" s="15"/>
      <c r="E145" s="15"/>
    </row>
    <row r="146" spans="1:9" x14ac:dyDescent="0.2">
      <c r="A146" s="15"/>
      <c r="B146" s="15"/>
      <c r="C146" s="15"/>
      <c r="D146" s="15"/>
      <c r="E146" s="15"/>
      <c r="F146" s="45"/>
      <c r="G146" s="45"/>
      <c r="H146" s="5"/>
      <c r="I146" s="5"/>
    </row>
    <row r="147" spans="1:9" x14ac:dyDescent="0.2">
      <c r="A147" s="15"/>
      <c r="B147" s="15"/>
      <c r="C147" s="15"/>
      <c r="D147" s="15"/>
      <c r="E147" s="15"/>
      <c r="F147" s="45"/>
      <c r="G147" s="45"/>
      <c r="H147" s="46"/>
      <c r="I147" s="46"/>
    </row>
    <row r="148" spans="1:9" x14ac:dyDescent="0.2">
      <c r="A148" s="15"/>
      <c r="B148" s="15"/>
      <c r="C148" s="15"/>
      <c r="D148" s="15"/>
      <c r="E148" s="15"/>
      <c r="F148" s="45"/>
      <c r="G148" s="45"/>
      <c r="H148" s="5"/>
      <c r="I148" s="5"/>
    </row>
    <row r="149" spans="1:9" ht="22.5" customHeight="1" x14ac:dyDescent="0.2">
      <c r="A149" s="15"/>
      <c r="B149" s="15"/>
      <c r="C149" s="15"/>
      <c r="D149" s="15"/>
      <c r="E149" s="15"/>
      <c r="F149" s="45"/>
      <c r="G149" s="45"/>
      <c r="H149" s="23"/>
      <c r="I149" s="23"/>
    </row>
    <row r="150" spans="1:9" ht="22.5" customHeight="1" x14ac:dyDescent="0.2">
      <c r="F150" s="21"/>
      <c r="G150" s="21"/>
      <c r="H150" s="24"/>
      <c r="I150" s="24"/>
    </row>
  </sheetData>
  <mergeCells count="15">
    <mergeCell ref="A1:U1"/>
    <mergeCell ref="R5:S5"/>
    <mergeCell ref="T5:U5"/>
    <mergeCell ref="A137:H137"/>
    <mergeCell ref="B3:U3"/>
    <mergeCell ref="B24:U24"/>
    <mergeCell ref="D5:E5"/>
    <mergeCell ref="H5:I5"/>
    <mergeCell ref="B5:C5"/>
    <mergeCell ref="F5:G5"/>
    <mergeCell ref="L5:M5"/>
    <mergeCell ref="N5:O5"/>
    <mergeCell ref="J5:K5"/>
    <mergeCell ref="P5:Q5"/>
    <mergeCell ref="B25:U2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62" firstPageNumber="2" orientation="landscape" useFirstPageNumber="1" r:id="rId1"/>
  <headerFooter alignWithMargins="0"/>
  <rowBreaks count="3" manualBreakCount="3">
    <brk id="25" max="10" man="1"/>
    <brk id="71" max="9" man="1"/>
    <brk id="135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3"/>
  <sheetViews>
    <sheetView zoomScaleNormal="100" workbookViewId="0">
      <selection activeCell="L190" sqref="L190"/>
    </sheetView>
  </sheetViews>
  <sheetFormatPr defaultColWidth="11.42578125" defaultRowHeight="12.75" x14ac:dyDescent="0.2"/>
  <cols>
    <col min="1" max="1" width="9.7109375" style="58" customWidth="1"/>
    <col min="2" max="2" width="29.85546875" style="59" customWidth="1"/>
    <col min="3" max="4" width="12.7109375" style="3" customWidth="1"/>
    <col min="5" max="24" width="10.7109375" style="3" customWidth="1"/>
    <col min="25" max="16384" width="11.42578125" style="1"/>
  </cols>
  <sheetData>
    <row r="1" spans="1:24" ht="18" customHeight="1" x14ac:dyDescent="0.2">
      <c r="A1" s="243" t="s">
        <v>108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 ht="12.75" customHeight="1" x14ac:dyDescent="0.2">
      <c r="A2" s="73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s="5" customFormat="1" ht="90" customHeight="1" x14ac:dyDescent="0.2">
      <c r="A3" s="4" t="s">
        <v>10</v>
      </c>
      <c r="B3" s="74" t="s">
        <v>11</v>
      </c>
      <c r="C3" s="181" t="s">
        <v>112</v>
      </c>
      <c r="D3" s="181" t="s">
        <v>122</v>
      </c>
      <c r="E3" s="244" t="s">
        <v>42</v>
      </c>
      <c r="F3" s="245"/>
      <c r="G3" s="244" t="s">
        <v>43</v>
      </c>
      <c r="H3" s="245"/>
      <c r="I3" s="244" t="s">
        <v>44</v>
      </c>
      <c r="J3" s="245"/>
      <c r="K3" s="244" t="s">
        <v>45</v>
      </c>
      <c r="L3" s="245"/>
      <c r="M3" s="244" t="s">
        <v>46</v>
      </c>
      <c r="N3" s="245"/>
      <c r="O3" s="244" t="s">
        <v>47</v>
      </c>
      <c r="P3" s="245"/>
      <c r="Q3" s="244" t="s">
        <v>48</v>
      </c>
      <c r="R3" s="245"/>
      <c r="S3" s="244" t="s">
        <v>49</v>
      </c>
      <c r="T3" s="245"/>
      <c r="U3" s="244" t="s">
        <v>50</v>
      </c>
      <c r="V3" s="245"/>
      <c r="W3" s="244" t="s">
        <v>51</v>
      </c>
      <c r="X3" s="245"/>
    </row>
    <row r="4" spans="1:24" s="5" customFormat="1" ht="22.5" x14ac:dyDescent="0.2">
      <c r="A4" s="180"/>
      <c r="B4" s="180"/>
      <c r="C4" s="181" t="s">
        <v>110</v>
      </c>
      <c r="D4" s="183" t="s">
        <v>120</v>
      </c>
      <c r="E4" s="182" t="s">
        <v>110</v>
      </c>
      <c r="F4" s="183" t="s">
        <v>121</v>
      </c>
      <c r="G4" s="182" t="s">
        <v>110</v>
      </c>
      <c r="H4" s="183" t="s">
        <v>121</v>
      </c>
      <c r="I4" s="182" t="s">
        <v>110</v>
      </c>
      <c r="J4" s="183" t="s">
        <v>121</v>
      </c>
      <c r="K4" s="182" t="s">
        <v>110</v>
      </c>
      <c r="L4" s="183" t="s">
        <v>121</v>
      </c>
      <c r="M4" s="182" t="s">
        <v>110</v>
      </c>
      <c r="N4" s="183" t="s">
        <v>121</v>
      </c>
      <c r="O4" s="182" t="s">
        <v>110</v>
      </c>
      <c r="P4" s="183" t="s">
        <v>121</v>
      </c>
      <c r="Q4" s="182" t="s">
        <v>110</v>
      </c>
      <c r="R4" s="183" t="s">
        <v>121</v>
      </c>
      <c r="S4" s="182" t="s">
        <v>110</v>
      </c>
      <c r="T4" s="183" t="s">
        <v>121</v>
      </c>
      <c r="U4" s="182" t="s">
        <v>110</v>
      </c>
      <c r="V4" s="183" t="s">
        <v>121</v>
      </c>
      <c r="W4" s="182" t="s">
        <v>110</v>
      </c>
      <c r="X4" s="183" t="s">
        <v>121</v>
      </c>
    </row>
    <row r="5" spans="1:24" x14ac:dyDescent="0.2">
      <c r="A5" s="107"/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 s="5" customFormat="1" x14ac:dyDescent="0.2">
      <c r="A6" s="104"/>
      <c r="B6" s="105" t="s">
        <v>24</v>
      </c>
      <c r="C6" s="106" t="s">
        <v>106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2.75" customHeight="1" x14ac:dyDescent="0.2">
      <c r="A7" s="82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4" s="5" customFormat="1" x14ac:dyDescent="0.2">
      <c r="A8" s="79" t="s">
        <v>34</v>
      </c>
      <c r="B8" s="80" t="s">
        <v>38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1:24" s="5" customFormat="1" ht="12.75" customHeight="1" x14ac:dyDescent="0.2">
      <c r="A9" s="95" t="s">
        <v>52</v>
      </c>
      <c r="B9" s="96" t="s">
        <v>39</v>
      </c>
      <c r="C9" s="97" t="s">
        <v>100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</row>
    <row r="10" spans="1:24" s="5" customFormat="1" x14ac:dyDescent="0.2">
      <c r="A10" s="82">
        <v>3</v>
      </c>
      <c r="B10" s="80" t="s">
        <v>36</v>
      </c>
      <c r="C10" s="98">
        <f t="shared" ref="C10:X10" si="0">SUM(C11,C22,C51)</f>
        <v>282200</v>
      </c>
      <c r="D10" s="101">
        <f>SUM(D11,D22,D51,D57)</f>
        <v>335477</v>
      </c>
      <c r="E10" s="98">
        <f t="shared" si="0"/>
        <v>0</v>
      </c>
      <c r="F10" s="98"/>
      <c r="G10" s="98">
        <f t="shared" si="0"/>
        <v>0</v>
      </c>
      <c r="H10" s="98"/>
      <c r="I10" s="98">
        <f t="shared" si="0"/>
        <v>0</v>
      </c>
      <c r="J10" s="98"/>
      <c r="K10" s="98">
        <f t="shared" si="0"/>
        <v>282200</v>
      </c>
      <c r="L10" s="101">
        <f>SUM(L11,L22,L51,L57)</f>
        <v>335477</v>
      </c>
      <c r="M10" s="98">
        <f t="shared" si="0"/>
        <v>0</v>
      </c>
      <c r="N10" s="98"/>
      <c r="O10" s="98">
        <f t="shared" si="0"/>
        <v>0</v>
      </c>
      <c r="P10" s="98"/>
      <c r="Q10" s="98">
        <f t="shared" si="0"/>
        <v>0</v>
      </c>
      <c r="R10" s="98"/>
      <c r="S10" s="98">
        <f t="shared" si="0"/>
        <v>0</v>
      </c>
      <c r="T10" s="98"/>
      <c r="U10" s="98">
        <f t="shared" si="0"/>
        <v>0</v>
      </c>
      <c r="V10" s="98"/>
      <c r="W10" s="98"/>
      <c r="X10" s="98">
        <f t="shared" si="0"/>
        <v>0</v>
      </c>
    </row>
    <row r="11" spans="1:24" s="5" customFormat="1" x14ac:dyDescent="0.2">
      <c r="A11" s="82">
        <v>31</v>
      </c>
      <c r="B11" s="80" t="s">
        <v>12</v>
      </c>
      <c r="C11" s="98">
        <f>SUM(C12,C17,C19)</f>
        <v>0</v>
      </c>
      <c r="D11" s="101">
        <f>SUM(D12,D17,D19)</f>
        <v>0</v>
      </c>
      <c r="E11" s="98">
        <f t="shared" ref="E11:X11" si="1">SUM(E12,E17,E19)</f>
        <v>0</v>
      </c>
      <c r="F11" s="98"/>
      <c r="G11" s="98">
        <f t="shared" si="1"/>
        <v>0</v>
      </c>
      <c r="H11" s="98"/>
      <c r="I11" s="98">
        <f t="shared" si="1"/>
        <v>0</v>
      </c>
      <c r="J11" s="98"/>
      <c r="K11" s="98">
        <f t="shared" si="1"/>
        <v>0</v>
      </c>
      <c r="L11" s="101">
        <f t="shared" si="1"/>
        <v>0</v>
      </c>
      <c r="M11" s="98">
        <f t="shared" si="1"/>
        <v>0</v>
      </c>
      <c r="N11" s="98"/>
      <c r="O11" s="98">
        <f t="shared" si="1"/>
        <v>0</v>
      </c>
      <c r="P11" s="98"/>
      <c r="Q11" s="98">
        <f t="shared" si="1"/>
        <v>0</v>
      </c>
      <c r="R11" s="98"/>
      <c r="S11" s="98">
        <f t="shared" si="1"/>
        <v>0</v>
      </c>
      <c r="T11" s="98"/>
      <c r="U11" s="98">
        <f t="shared" si="1"/>
        <v>0</v>
      </c>
      <c r="V11" s="98"/>
      <c r="W11" s="98"/>
      <c r="X11" s="98">
        <f t="shared" si="1"/>
        <v>0</v>
      </c>
    </row>
    <row r="12" spans="1:24" x14ac:dyDescent="0.2">
      <c r="A12" s="87">
        <v>311</v>
      </c>
      <c r="B12" s="88" t="s">
        <v>13</v>
      </c>
      <c r="C12" s="98">
        <f>SUM(C13,C14,C15,C16)</f>
        <v>0</v>
      </c>
      <c r="D12" s="101">
        <f>SUM(D13,D14,D15,D16)</f>
        <v>0</v>
      </c>
      <c r="E12" s="98">
        <f t="shared" ref="E12:X12" si="2">SUM(E13,E14,E15,E16)</f>
        <v>0</v>
      </c>
      <c r="F12" s="98"/>
      <c r="G12" s="98">
        <f t="shared" si="2"/>
        <v>0</v>
      </c>
      <c r="H12" s="98"/>
      <c r="I12" s="98">
        <f t="shared" si="2"/>
        <v>0</v>
      </c>
      <c r="J12" s="98"/>
      <c r="K12" s="98">
        <f t="shared" si="2"/>
        <v>0</v>
      </c>
      <c r="L12" s="101">
        <f t="shared" si="2"/>
        <v>0</v>
      </c>
      <c r="M12" s="98">
        <f t="shared" si="2"/>
        <v>0</v>
      </c>
      <c r="N12" s="98"/>
      <c r="O12" s="98">
        <f t="shared" si="2"/>
        <v>0</v>
      </c>
      <c r="P12" s="98"/>
      <c r="Q12" s="98">
        <f t="shared" si="2"/>
        <v>0</v>
      </c>
      <c r="R12" s="98"/>
      <c r="S12" s="98">
        <f t="shared" si="2"/>
        <v>0</v>
      </c>
      <c r="T12" s="98"/>
      <c r="U12" s="98">
        <f t="shared" si="2"/>
        <v>0</v>
      </c>
      <c r="V12" s="98"/>
      <c r="W12" s="98"/>
      <c r="X12" s="98">
        <f t="shared" si="2"/>
        <v>0</v>
      </c>
    </row>
    <row r="13" spans="1:24" x14ac:dyDescent="0.2">
      <c r="A13" s="76">
        <v>3111</v>
      </c>
      <c r="B13" s="77" t="s">
        <v>54</v>
      </c>
      <c r="C13" s="99">
        <f>SUM(K13)</f>
        <v>0</v>
      </c>
      <c r="D13" s="102">
        <f>SUM(L13)</f>
        <v>0</v>
      </c>
      <c r="E13" s="99"/>
      <c r="F13" s="99"/>
      <c r="G13" s="99"/>
      <c r="H13" s="99"/>
      <c r="I13" s="99"/>
      <c r="J13" s="99"/>
      <c r="K13" s="99"/>
      <c r="L13" s="102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</row>
    <row r="14" spans="1:24" x14ac:dyDescent="0.2">
      <c r="A14" s="76">
        <v>3112</v>
      </c>
      <c r="B14" s="77" t="s">
        <v>55</v>
      </c>
      <c r="C14" s="99">
        <f t="shared" ref="C14:C21" si="3">SUM(K14)</f>
        <v>0</v>
      </c>
      <c r="D14" s="102">
        <f t="shared" ref="D14:D21" si="4">SUM(L14)</f>
        <v>0</v>
      </c>
      <c r="E14" s="99"/>
      <c r="F14" s="99"/>
      <c r="G14" s="99"/>
      <c r="H14" s="99"/>
      <c r="I14" s="99"/>
      <c r="J14" s="99"/>
      <c r="K14" s="99"/>
      <c r="L14" s="102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</row>
    <row r="15" spans="1:24" x14ac:dyDescent="0.2">
      <c r="A15" s="76">
        <v>3113</v>
      </c>
      <c r="B15" s="77" t="s">
        <v>56</v>
      </c>
      <c r="C15" s="99">
        <f t="shared" si="3"/>
        <v>0</v>
      </c>
      <c r="D15" s="102">
        <f t="shared" si="4"/>
        <v>0</v>
      </c>
      <c r="E15" s="99"/>
      <c r="F15" s="99"/>
      <c r="G15" s="99"/>
      <c r="H15" s="99"/>
      <c r="I15" s="99"/>
      <c r="J15" s="99"/>
      <c r="K15" s="99"/>
      <c r="L15" s="102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24" x14ac:dyDescent="0.2">
      <c r="A16" s="76">
        <v>3114</v>
      </c>
      <c r="B16" s="77" t="s">
        <v>57</v>
      </c>
      <c r="C16" s="99">
        <f t="shared" si="3"/>
        <v>0</v>
      </c>
      <c r="D16" s="102">
        <f t="shared" si="4"/>
        <v>0</v>
      </c>
      <c r="E16" s="99"/>
      <c r="F16" s="99"/>
      <c r="G16" s="99"/>
      <c r="H16" s="99"/>
      <c r="I16" s="99"/>
      <c r="J16" s="99"/>
      <c r="K16" s="99"/>
      <c r="L16" s="102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</row>
    <row r="17" spans="1:24" x14ac:dyDescent="0.2">
      <c r="A17" s="87">
        <v>312</v>
      </c>
      <c r="B17" s="88" t="s">
        <v>14</v>
      </c>
      <c r="C17" s="98">
        <f>SUM(C18)</f>
        <v>0</v>
      </c>
      <c r="D17" s="101">
        <f>SUM(D18)</f>
        <v>0</v>
      </c>
      <c r="E17" s="98">
        <f t="shared" ref="E17:X17" si="5">SUM(E18)</f>
        <v>0</v>
      </c>
      <c r="F17" s="98"/>
      <c r="G17" s="98">
        <f t="shared" si="5"/>
        <v>0</v>
      </c>
      <c r="H17" s="98"/>
      <c r="I17" s="98">
        <f t="shared" si="5"/>
        <v>0</v>
      </c>
      <c r="J17" s="98"/>
      <c r="K17" s="98">
        <f t="shared" si="5"/>
        <v>0</v>
      </c>
      <c r="L17" s="101">
        <f t="shared" si="5"/>
        <v>0</v>
      </c>
      <c r="M17" s="98">
        <f t="shared" si="5"/>
        <v>0</v>
      </c>
      <c r="N17" s="98"/>
      <c r="O17" s="98">
        <f t="shared" si="5"/>
        <v>0</v>
      </c>
      <c r="P17" s="98"/>
      <c r="Q17" s="98">
        <f t="shared" si="5"/>
        <v>0</v>
      </c>
      <c r="R17" s="98"/>
      <c r="S17" s="98">
        <f t="shared" si="5"/>
        <v>0</v>
      </c>
      <c r="T17" s="98"/>
      <c r="U17" s="98">
        <f t="shared" si="5"/>
        <v>0</v>
      </c>
      <c r="V17" s="98"/>
      <c r="W17" s="98"/>
      <c r="X17" s="98">
        <f t="shared" si="5"/>
        <v>0</v>
      </c>
    </row>
    <row r="18" spans="1:24" x14ac:dyDescent="0.2">
      <c r="A18" s="76">
        <v>3121</v>
      </c>
      <c r="B18" s="77" t="s">
        <v>14</v>
      </c>
      <c r="C18" s="99">
        <f t="shared" si="3"/>
        <v>0</v>
      </c>
      <c r="D18" s="102">
        <f t="shared" si="4"/>
        <v>0</v>
      </c>
      <c r="E18" s="99"/>
      <c r="F18" s="99"/>
      <c r="G18" s="99"/>
      <c r="H18" s="99"/>
      <c r="I18" s="99"/>
      <c r="J18" s="99"/>
      <c r="K18" s="99"/>
      <c r="L18" s="102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</row>
    <row r="19" spans="1:24" x14ac:dyDescent="0.2">
      <c r="A19" s="87">
        <v>313</v>
      </c>
      <c r="B19" s="77" t="s">
        <v>15</v>
      </c>
      <c r="C19" s="98">
        <f>SUM(C20,C21,)</f>
        <v>0</v>
      </c>
      <c r="D19" s="101">
        <f>SUM(D20,D21,)</f>
        <v>0</v>
      </c>
      <c r="E19" s="98">
        <f t="shared" ref="E19:X19" si="6">SUM(E20,E21,)</f>
        <v>0</v>
      </c>
      <c r="F19" s="98"/>
      <c r="G19" s="98">
        <f t="shared" si="6"/>
        <v>0</v>
      </c>
      <c r="H19" s="98"/>
      <c r="I19" s="98">
        <f t="shared" si="6"/>
        <v>0</v>
      </c>
      <c r="J19" s="98"/>
      <c r="K19" s="98">
        <f t="shared" si="6"/>
        <v>0</v>
      </c>
      <c r="L19" s="101">
        <f t="shared" si="6"/>
        <v>0</v>
      </c>
      <c r="M19" s="98">
        <f t="shared" si="6"/>
        <v>0</v>
      </c>
      <c r="N19" s="98"/>
      <c r="O19" s="98">
        <f t="shared" si="6"/>
        <v>0</v>
      </c>
      <c r="P19" s="98"/>
      <c r="Q19" s="98">
        <f t="shared" si="6"/>
        <v>0</v>
      </c>
      <c r="R19" s="98"/>
      <c r="S19" s="98">
        <f t="shared" si="6"/>
        <v>0</v>
      </c>
      <c r="T19" s="98"/>
      <c r="U19" s="98">
        <f t="shared" si="6"/>
        <v>0</v>
      </c>
      <c r="V19" s="98"/>
      <c r="W19" s="98"/>
      <c r="X19" s="98">
        <f t="shared" si="6"/>
        <v>0</v>
      </c>
    </row>
    <row r="20" spans="1:24" ht="25.5" x14ac:dyDescent="0.2">
      <c r="A20" s="76">
        <v>3131</v>
      </c>
      <c r="B20" s="77" t="s">
        <v>58</v>
      </c>
      <c r="C20" s="99">
        <f t="shared" si="3"/>
        <v>0</v>
      </c>
      <c r="D20" s="102">
        <f t="shared" si="4"/>
        <v>0</v>
      </c>
      <c r="E20" s="99"/>
      <c r="F20" s="99"/>
      <c r="G20" s="99"/>
      <c r="H20" s="99"/>
      <c r="I20" s="99"/>
      <c r="J20" s="99"/>
      <c r="K20" s="99"/>
      <c r="L20" s="102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</row>
    <row r="21" spans="1:24" ht="25.5" x14ac:dyDescent="0.2">
      <c r="A21" s="76">
        <v>3132</v>
      </c>
      <c r="B21" s="77" t="s">
        <v>59</v>
      </c>
      <c r="C21" s="99">
        <f t="shared" si="3"/>
        <v>0</v>
      </c>
      <c r="D21" s="102">
        <f t="shared" si="4"/>
        <v>0</v>
      </c>
      <c r="E21" s="99"/>
      <c r="F21" s="99"/>
      <c r="G21" s="99"/>
      <c r="H21" s="99"/>
      <c r="I21" s="99"/>
      <c r="J21" s="99"/>
      <c r="K21" s="99"/>
      <c r="L21" s="102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</row>
    <row r="22" spans="1:24" s="5" customFormat="1" x14ac:dyDescent="0.2">
      <c r="A22" s="82">
        <v>32</v>
      </c>
      <c r="B22" s="80" t="s">
        <v>16</v>
      </c>
      <c r="C22" s="98">
        <f t="shared" ref="C22:X22" si="7">SUM(C23,C28,C36,C46)</f>
        <v>280200</v>
      </c>
      <c r="D22" s="101">
        <f t="shared" si="7"/>
        <v>277663</v>
      </c>
      <c r="E22" s="98">
        <f t="shared" si="7"/>
        <v>0</v>
      </c>
      <c r="F22" s="98"/>
      <c r="G22" s="98">
        <f t="shared" si="7"/>
        <v>0</v>
      </c>
      <c r="H22" s="98"/>
      <c r="I22" s="98">
        <f t="shared" si="7"/>
        <v>0</v>
      </c>
      <c r="J22" s="98"/>
      <c r="K22" s="98">
        <f t="shared" si="7"/>
        <v>280200</v>
      </c>
      <c r="L22" s="101">
        <v>277663</v>
      </c>
      <c r="M22" s="98">
        <f t="shared" si="7"/>
        <v>0</v>
      </c>
      <c r="N22" s="98"/>
      <c r="O22" s="98">
        <f t="shared" si="7"/>
        <v>0</v>
      </c>
      <c r="P22" s="98"/>
      <c r="Q22" s="98">
        <f t="shared" si="7"/>
        <v>0</v>
      </c>
      <c r="R22" s="98"/>
      <c r="S22" s="98">
        <f t="shared" si="7"/>
        <v>0</v>
      </c>
      <c r="T22" s="98"/>
      <c r="U22" s="98">
        <f t="shared" si="7"/>
        <v>0</v>
      </c>
      <c r="V22" s="98"/>
      <c r="W22" s="98"/>
      <c r="X22" s="98">
        <f t="shared" si="7"/>
        <v>0</v>
      </c>
    </row>
    <row r="23" spans="1:24" ht="25.5" x14ac:dyDescent="0.2">
      <c r="A23" s="87">
        <v>321</v>
      </c>
      <c r="B23" s="88" t="s">
        <v>17</v>
      </c>
      <c r="C23" s="98">
        <f>SUM(C24,C25,C26,C27)</f>
        <v>28500</v>
      </c>
      <c r="D23" s="101">
        <v>6106</v>
      </c>
      <c r="E23" s="98">
        <f t="shared" ref="E23:X23" si="8">SUM(E24,E25,E26,E27)</f>
        <v>0</v>
      </c>
      <c r="F23" s="98"/>
      <c r="G23" s="98">
        <f t="shared" si="8"/>
        <v>0</v>
      </c>
      <c r="H23" s="98"/>
      <c r="I23" s="98">
        <f t="shared" si="8"/>
        <v>0</v>
      </c>
      <c r="J23" s="98"/>
      <c r="K23" s="98">
        <f t="shared" si="8"/>
        <v>28500</v>
      </c>
      <c r="L23" s="101">
        <v>6106</v>
      </c>
      <c r="M23" s="98">
        <f t="shared" si="8"/>
        <v>0</v>
      </c>
      <c r="N23" s="98"/>
      <c r="O23" s="98">
        <f t="shared" si="8"/>
        <v>0</v>
      </c>
      <c r="P23" s="98"/>
      <c r="Q23" s="98">
        <f t="shared" si="8"/>
        <v>0</v>
      </c>
      <c r="R23" s="98"/>
      <c r="S23" s="98">
        <f t="shared" si="8"/>
        <v>0</v>
      </c>
      <c r="T23" s="98"/>
      <c r="U23" s="98">
        <f t="shared" si="8"/>
        <v>0</v>
      </c>
      <c r="V23" s="98"/>
      <c r="W23" s="98"/>
      <c r="X23" s="98">
        <f t="shared" si="8"/>
        <v>0</v>
      </c>
    </row>
    <row r="24" spans="1:24" x14ac:dyDescent="0.2">
      <c r="A24" s="76">
        <v>3211</v>
      </c>
      <c r="B24" s="77" t="s">
        <v>60</v>
      </c>
      <c r="C24" s="99">
        <f t="shared" ref="C24:D27" si="9">SUM(K24)</f>
        <v>25000</v>
      </c>
      <c r="D24" s="102">
        <v>1535</v>
      </c>
      <c r="E24" s="99"/>
      <c r="F24" s="99"/>
      <c r="G24" s="99"/>
      <c r="H24" s="99"/>
      <c r="I24" s="99"/>
      <c r="J24" s="99"/>
      <c r="K24" s="99">
        <v>25000</v>
      </c>
      <c r="L24" s="102">
        <v>1535</v>
      </c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 ht="25.5" x14ac:dyDescent="0.2">
      <c r="A25" s="76">
        <v>3212</v>
      </c>
      <c r="B25" s="77" t="s">
        <v>61</v>
      </c>
      <c r="C25" s="99">
        <f t="shared" si="9"/>
        <v>0</v>
      </c>
      <c r="D25" s="102">
        <f t="shared" si="9"/>
        <v>0</v>
      </c>
      <c r="E25" s="99"/>
      <c r="F25" s="99"/>
      <c r="G25" s="99"/>
      <c r="H25" s="99"/>
      <c r="I25" s="99"/>
      <c r="J25" s="99"/>
      <c r="K25" s="99"/>
      <c r="L25" s="102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</row>
    <row r="26" spans="1:24" x14ac:dyDescent="0.2">
      <c r="A26" s="76">
        <v>3213</v>
      </c>
      <c r="B26" s="77" t="s">
        <v>62</v>
      </c>
      <c r="C26" s="99">
        <f t="shared" si="9"/>
        <v>2000</v>
      </c>
      <c r="D26" s="102">
        <v>3571</v>
      </c>
      <c r="E26" s="99"/>
      <c r="F26" s="99"/>
      <c r="G26" s="99"/>
      <c r="H26" s="99"/>
      <c r="I26" s="99"/>
      <c r="J26" s="99"/>
      <c r="K26" s="99">
        <v>2000</v>
      </c>
      <c r="L26" s="102">
        <v>3571</v>
      </c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</row>
    <row r="27" spans="1:24" ht="25.5" x14ac:dyDescent="0.2">
      <c r="A27" s="76">
        <v>3214</v>
      </c>
      <c r="B27" s="77" t="s">
        <v>63</v>
      </c>
      <c r="C27" s="99">
        <f t="shared" si="9"/>
        <v>1500</v>
      </c>
      <c r="D27" s="102">
        <v>1000</v>
      </c>
      <c r="E27" s="99"/>
      <c r="F27" s="99"/>
      <c r="G27" s="99"/>
      <c r="H27" s="99"/>
      <c r="I27" s="99"/>
      <c r="J27" s="99"/>
      <c r="K27" s="99">
        <v>1500</v>
      </c>
      <c r="L27" s="102">
        <v>1000</v>
      </c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</row>
    <row r="28" spans="1:24" x14ac:dyDescent="0.2">
      <c r="A28" s="82">
        <v>322</v>
      </c>
      <c r="B28" s="80" t="s">
        <v>18</v>
      </c>
      <c r="C28" s="98">
        <f>SUM(C29,C30,C31,C32,C33,C34,C35)</f>
        <v>158700</v>
      </c>
      <c r="D28" s="101">
        <f>SUM(D29,D30,D31,D32,D33,D34,D35)</f>
        <v>196025</v>
      </c>
      <c r="E28" s="98">
        <f t="shared" ref="E28:X28" si="10">SUM(E29,E30,E31,E32,E33,E34,E35)</f>
        <v>0</v>
      </c>
      <c r="F28" s="98"/>
      <c r="G28" s="98">
        <f t="shared" si="10"/>
        <v>0</v>
      </c>
      <c r="H28" s="98"/>
      <c r="I28" s="98">
        <f t="shared" si="10"/>
        <v>0</v>
      </c>
      <c r="J28" s="98"/>
      <c r="K28" s="98">
        <f t="shared" si="10"/>
        <v>158700</v>
      </c>
      <c r="L28" s="101">
        <f t="shared" si="10"/>
        <v>196025</v>
      </c>
      <c r="M28" s="98">
        <f t="shared" si="10"/>
        <v>0</v>
      </c>
      <c r="N28" s="98"/>
      <c r="O28" s="98">
        <f t="shared" si="10"/>
        <v>0</v>
      </c>
      <c r="P28" s="98"/>
      <c r="Q28" s="98">
        <f t="shared" si="10"/>
        <v>0</v>
      </c>
      <c r="R28" s="98"/>
      <c r="S28" s="98">
        <f t="shared" si="10"/>
        <v>0</v>
      </c>
      <c r="T28" s="98"/>
      <c r="U28" s="98">
        <f t="shared" si="10"/>
        <v>0</v>
      </c>
      <c r="V28" s="98"/>
      <c r="W28" s="98"/>
      <c r="X28" s="98">
        <f t="shared" si="10"/>
        <v>0</v>
      </c>
    </row>
    <row r="29" spans="1:24" ht="25.5" x14ac:dyDescent="0.2">
      <c r="A29" s="76">
        <v>3221</v>
      </c>
      <c r="B29" s="77" t="s">
        <v>64</v>
      </c>
      <c r="C29" s="99">
        <f t="shared" ref="C29:D35" si="11">SUM(K29)</f>
        <v>42000</v>
      </c>
      <c r="D29" s="102">
        <v>78009</v>
      </c>
      <c r="E29" s="99"/>
      <c r="F29" s="99"/>
      <c r="G29" s="99"/>
      <c r="H29" s="99"/>
      <c r="I29" s="99"/>
      <c r="J29" s="99"/>
      <c r="K29" s="99">
        <v>42000</v>
      </c>
      <c r="L29" s="102">
        <v>78009</v>
      </c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x14ac:dyDescent="0.2">
      <c r="A30" s="76">
        <v>3222</v>
      </c>
      <c r="B30" s="77" t="s">
        <v>65</v>
      </c>
      <c r="C30" s="99">
        <f t="shared" si="11"/>
        <v>1500</v>
      </c>
      <c r="D30" s="102">
        <v>500</v>
      </c>
      <c r="E30" s="99"/>
      <c r="F30" s="99"/>
      <c r="G30" s="99"/>
      <c r="H30" s="99"/>
      <c r="I30" s="99"/>
      <c r="J30" s="99"/>
      <c r="K30" s="99">
        <v>1500</v>
      </c>
      <c r="L30" s="102">
        <v>500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</row>
    <row r="31" spans="1:24" x14ac:dyDescent="0.2">
      <c r="A31" s="76">
        <v>3223</v>
      </c>
      <c r="B31" s="77" t="s">
        <v>66</v>
      </c>
      <c r="C31" s="99">
        <f t="shared" si="11"/>
        <v>95000</v>
      </c>
      <c r="D31" s="102">
        <v>92063</v>
      </c>
      <c r="E31" s="99"/>
      <c r="F31" s="99"/>
      <c r="G31" s="99"/>
      <c r="H31" s="99"/>
      <c r="I31" s="99"/>
      <c r="J31" s="99"/>
      <c r="K31" s="99">
        <v>95000</v>
      </c>
      <c r="L31" s="102">
        <v>92063</v>
      </c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</row>
    <row r="32" spans="1:24" ht="25.5" x14ac:dyDescent="0.2">
      <c r="A32" s="76">
        <v>3224</v>
      </c>
      <c r="B32" s="77" t="s">
        <v>67</v>
      </c>
      <c r="C32" s="99">
        <f t="shared" si="11"/>
        <v>16000</v>
      </c>
      <c r="D32" s="102">
        <v>20092</v>
      </c>
      <c r="E32" s="99"/>
      <c r="F32" s="99"/>
      <c r="G32" s="99"/>
      <c r="H32" s="99"/>
      <c r="I32" s="99"/>
      <c r="J32" s="99"/>
      <c r="K32" s="99">
        <v>16000</v>
      </c>
      <c r="L32" s="102">
        <v>20092</v>
      </c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</row>
    <row r="33" spans="1:24" x14ac:dyDescent="0.2">
      <c r="A33" s="76">
        <v>3225</v>
      </c>
      <c r="B33" s="77" t="s">
        <v>68</v>
      </c>
      <c r="C33" s="99">
        <f t="shared" si="11"/>
        <v>2200</v>
      </c>
      <c r="D33" s="102">
        <v>3892</v>
      </c>
      <c r="E33" s="99"/>
      <c r="F33" s="99"/>
      <c r="G33" s="99"/>
      <c r="H33" s="99"/>
      <c r="I33" s="99"/>
      <c r="J33" s="99"/>
      <c r="K33" s="99">
        <v>2200</v>
      </c>
      <c r="L33" s="102">
        <v>3892</v>
      </c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</row>
    <row r="34" spans="1:24" ht="25.5" x14ac:dyDescent="0.2">
      <c r="A34" s="76">
        <v>3226</v>
      </c>
      <c r="B34" s="77" t="s">
        <v>69</v>
      </c>
      <c r="C34" s="99">
        <f t="shared" si="11"/>
        <v>0</v>
      </c>
      <c r="D34" s="102">
        <f t="shared" si="11"/>
        <v>0</v>
      </c>
      <c r="E34" s="99"/>
      <c r="F34" s="99"/>
      <c r="G34" s="99"/>
      <c r="H34" s="99"/>
      <c r="I34" s="99"/>
      <c r="J34" s="99"/>
      <c r="K34" s="99"/>
      <c r="L34" s="102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</row>
    <row r="35" spans="1:24" ht="25.5" x14ac:dyDescent="0.2">
      <c r="A35" s="76">
        <v>3227</v>
      </c>
      <c r="B35" s="77" t="s">
        <v>70</v>
      </c>
      <c r="C35" s="99">
        <f t="shared" si="11"/>
        <v>2000</v>
      </c>
      <c r="D35" s="194">
        <v>1469</v>
      </c>
      <c r="E35" s="99"/>
      <c r="F35" s="99"/>
      <c r="G35" s="99"/>
      <c r="H35" s="99"/>
      <c r="I35" s="99"/>
      <c r="J35" s="99"/>
      <c r="K35" s="99">
        <v>2000</v>
      </c>
      <c r="L35" s="194">
        <v>1469</v>
      </c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</row>
    <row r="36" spans="1:24" x14ac:dyDescent="0.2">
      <c r="A36" s="87">
        <v>323</v>
      </c>
      <c r="B36" s="88" t="s">
        <v>19</v>
      </c>
      <c r="C36" s="98">
        <f>SUM(C37,C38,C39,C40,C41,C42,C43,C44,C45)</f>
        <v>79000</v>
      </c>
      <c r="D36" s="101">
        <f>SUM(D37,D38,D39,D40,D41,D42,D43,D44,D45)</f>
        <v>67592</v>
      </c>
      <c r="E36" s="98">
        <f t="shared" ref="E36:X36" si="12">SUM(E37,E38,E39,E40,E41,E42,E43,E44,E45)</f>
        <v>0</v>
      </c>
      <c r="F36" s="98"/>
      <c r="G36" s="98">
        <f t="shared" si="12"/>
        <v>0</v>
      </c>
      <c r="H36" s="98"/>
      <c r="I36" s="98">
        <f t="shared" si="12"/>
        <v>0</v>
      </c>
      <c r="J36" s="98"/>
      <c r="K36" s="98">
        <f t="shared" si="12"/>
        <v>79000</v>
      </c>
      <c r="L36" s="101">
        <f t="shared" si="12"/>
        <v>67592</v>
      </c>
      <c r="M36" s="98">
        <f t="shared" si="12"/>
        <v>0</v>
      </c>
      <c r="N36" s="98"/>
      <c r="O36" s="98">
        <f t="shared" si="12"/>
        <v>0</v>
      </c>
      <c r="P36" s="98"/>
      <c r="Q36" s="98">
        <f t="shared" si="12"/>
        <v>0</v>
      </c>
      <c r="R36" s="98"/>
      <c r="S36" s="98">
        <f t="shared" si="12"/>
        <v>0</v>
      </c>
      <c r="T36" s="98"/>
      <c r="U36" s="98">
        <f t="shared" si="12"/>
        <v>0</v>
      </c>
      <c r="V36" s="98"/>
      <c r="W36" s="98"/>
      <c r="X36" s="98">
        <f t="shared" si="12"/>
        <v>0</v>
      </c>
    </row>
    <row r="37" spans="1:24" x14ac:dyDescent="0.2">
      <c r="A37" s="76">
        <v>3231</v>
      </c>
      <c r="B37" s="77" t="s">
        <v>71</v>
      </c>
      <c r="C37" s="99">
        <f t="shared" ref="C37:D45" si="13">SUM(K37)</f>
        <v>9000</v>
      </c>
      <c r="D37" s="102">
        <v>9522</v>
      </c>
      <c r="E37" s="99"/>
      <c r="F37" s="99"/>
      <c r="G37" s="99"/>
      <c r="H37" s="99"/>
      <c r="I37" s="99"/>
      <c r="J37" s="99"/>
      <c r="K37" s="99">
        <v>9000</v>
      </c>
      <c r="L37" s="102">
        <v>9522</v>
      </c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</row>
    <row r="38" spans="1:24" ht="25.5" x14ac:dyDescent="0.2">
      <c r="A38" s="76">
        <v>3232</v>
      </c>
      <c r="B38" s="77" t="s">
        <v>72</v>
      </c>
      <c r="C38" s="99">
        <f t="shared" si="13"/>
        <v>24000</v>
      </c>
      <c r="D38" s="102">
        <v>23230</v>
      </c>
      <c r="E38" s="99"/>
      <c r="F38" s="99"/>
      <c r="G38" s="99"/>
      <c r="H38" s="99"/>
      <c r="I38" s="99"/>
      <c r="J38" s="99"/>
      <c r="K38" s="99">
        <v>24000</v>
      </c>
      <c r="L38" s="102">
        <v>23230</v>
      </c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</row>
    <row r="39" spans="1:24" x14ac:dyDescent="0.2">
      <c r="A39" s="76">
        <v>3233</v>
      </c>
      <c r="B39" s="77" t="s">
        <v>73</v>
      </c>
      <c r="C39" s="99">
        <f t="shared" si="13"/>
        <v>0</v>
      </c>
      <c r="D39" s="102">
        <f t="shared" si="13"/>
        <v>0</v>
      </c>
      <c r="E39" s="99"/>
      <c r="F39" s="99"/>
      <c r="G39" s="99"/>
      <c r="H39" s="99"/>
      <c r="I39" s="99"/>
      <c r="J39" s="99"/>
      <c r="K39" s="99"/>
      <c r="L39" s="102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</row>
    <row r="40" spans="1:24" x14ac:dyDescent="0.2">
      <c r="A40" s="76">
        <v>3234</v>
      </c>
      <c r="B40" s="77" t="s">
        <v>74</v>
      </c>
      <c r="C40" s="99">
        <f t="shared" si="13"/>
        <v>16000</v>
      </c>
      <c r="D40" s="102">
        <v>14832</v>
      </c>
      <c r="E40" s="99"/>
      <c r="F40" s="99"/>
      <c r="G40" s="99"/>
      <c r="H40" s="99"/>
      <c r="I40" s="99"/>
      <c r="J40" s="99"/>
      <c r="K40" s="99">
        <v>16000</v>
      </c>
      <c r="L40" s="102">
        <v>14832</v>
      </c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</row>
    <row r="41" spans="1:24" x14ac:dyDescent="0.2">
      <c r="A41" s="76">
        <v>3235</v>
      </c>
      <c r="B41" s="77" t="s">
        <v>75</v>
      </c>
      <c r="C41" s="99">
        <f t="shared" si="13"/>
        <v>7000</v>
      </c>
      <c r="D41" s="102">
        <v>5455</v>
      </c>
      <c r="E41" s="99"/>
      <c r="F41" s="99"/>
      <c r="G41" s="99"/>
      <c r="H41" s="99"/>
      <c r="I41" s="99"/>
      <c r="J41" s="99"/>
      <c r="K41" s="99">
        <v>7000</v>
      </c>
      <c r="L41" s="102">
        <v>5455</v>
      </c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</row>
    <row r="42" spans="1:24" x14ac:dyDescent="0.2">
      <c r="A42" s="76">
        <v>3236</v>
      </c>
      <c r="B42" s="77" t="s">
        <v>76</v>
      </c>
      <c r="C42" s="99">
        <f t="shared" si="13"/>
        <v>6000</v>
      </c>
      <c r="D42" s="194">
        <v>2060</v>
      </c>
      <c r="E42" s="99"/>
      <c r="F42" s="99"/>
      <c r="G42" s="99"/>
      <c r="H42" s="99"/>
      <c r="I42" s="99"/>
      <c r="J42" s="99"/>
      <c r="K42" s="99">
        <v>6000</v>
      </c>
      <c r="L42" s="102">
        <v>2060</v>
      </c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</row>
    <row r="43" spans="1:24" x14ac:dyDescent="0.2">
      <c r="A43" s="76">
        <v>3237</v>
      </c>
      <c r="B43" s="77" t="s">
        <v>77</v>
      </c>
      <c r="C43" s="99">
        <f t="shared" si="13"/>
        <v>4000</v>
      </c>
      <c r="D43" s="102">
        <v>3073</v>
      </c>
      <c r="E43" s="99"/>
      <c r="F43" s="99"/>
      <c r="G43" s="99"/>
      <c r="H43" s="99"/>
      <c r="I43" s="99"/>
      <c r="J43" s="99"/>
      <c r="K43" s="99">
        <v>4000</v>
      </c>
      <c r="L43" s="102">
        <v>3073</v>
      </c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</row>
    <row r="44" spans="1:24" x14ac:dyDescent="0.2">
      <c r="A44" s="76">
        <v>3238</v>
      </c>
      <c r="B44" s="77" t="s">
        <v>78</v>
      </c>
      <c r="C44" s="99">
        <f t="shared" si="13"/>
        <v>7000</v>
      </c>
      <c r="D44" s="102">
        <v>7000</v>
      </c>
      <c r="E44" s="99"/>
      <c r="F44" s="99"/>
      <c r="G44" s="99"/>
      <c r="H44" s="99"/>
      <c r="I44" s="99"/>
      <c r="J44" s="99"/>
      <c r="K44" s="99">
        <v>7000</v>
      </c>
      <c r="L44" s="102">
        <v>7000</v>
      </c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</row>
    <row r="45" spans="1:24" x14ac:dyDescent="0.2">
      <c r="A45" s="76">
        <v>3239</v>
      </c>
      <c r="B45" s="77" t="s">
        <v>79</v>
      </c>
      <c r="C45" s="99">
        <f t="shared" si="13"/>
        <v>6000</v>
      </c>
      <c r="D45" s="102">
        <v>2420</v>
      </c>
      <c r="E45" s="99"/>
      <c r="F45" s="99"/>
      <c r="G45" s="99"/>
      <c r="H45" s="99"/>
      <c r="I45" s="99"/>
      <c r="J45" s="99"/>
      <c r="K45" s="99">
        <v>6000</v>
      </c>
      <c r="L45" s="102">
        <v>2420</v>
      </c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x14ac:dyDescent="0.2">
      <c r="A46" s="82">
        <v>329</v>
      </c>
      <c r="B46" s="80" t="s">
        <v>89</v>
      </c>
      <c r="C46" s="98">
        <f>SUM(C47,C48,C49,C50,)</f>
        <v>14000</v>
      </c>
      <c r="D46" s="101">
        <f>SUM(D47,D48,D49,D50,)</f>
        <v>7940</v>
      </c>
      <c r="E46" s="98">
        <f t="shared" ref="E46:X46" si="14">SUM(E47,E48,E49,E50,)</f>
        <v>0</v>
      </c>
      <c r="F46" s="98"/>
      <c r="G46" s="98">
        <f t="shared" si="14"/>
        <v>0</v>
      </c>
      <c r="H46" s="98"/>
      <c r="I46" s="98">
        <f t="shared" si="14"/>
        <v>0</v>
      </c>
      <c r="J46" s="98"/>
      <c r="K46" s="98">
        <f t="shared" si="14"/>
        <v>14000</v>
      </c>
      <c r="L46" s="101">
        <f t="shared" si="14"/>
        <v>7940</v>
      </c>
      <c r="M46" s="98">
        <f t="shared" si="14"/>
        <v>0</v>
      </c>
      <c r="N46" s="98"/>
      <c r="O46" s="98">
        <f t="shared" si="14"/>
        <v>0</v>
      </c>
      <c r="P46" s="98"/>
      <c r="Q46" s="98">
        <f t="shared" si="14"/>
        <v>0</v>
      </c>
      <c r="R46" s="98"/>
      <c r="S46" s="98">
        <f t="shared" si="14"/>
        <v>0</v>
      </c>
      <c r="T46" s="98"/>
      <c r="U46" s="98">
        <f t="shared" si="14"/>
        <v>0</v>
      </c>
      <c r="V46" s="98"/>
      <c r="W46" s="98"/>
      <c r="X46" s="98">
        <f t="shared" si="14"/>
        <v>0</v>
      </c>
    </row>
    <row r="47" spans="1:24" x14ac:dyDescent="0.2">
      <c r="A47" s="76">
        <v>3293</v>
      </c>
      <c r="B47" s="77" t="s">
        <v>90</v>
      </c>
      <c r="C47" s="99">
        <f t="shared" ref="C47:C50" si="15">SUM(K47)</f>
        <v>3000</v>
      </c>
      <c r="D47" s="102">
        <v>2500</v>
      </c>
      <c r="E47" s="99"/>
      <c r="F47" s="99"/>
      <c r="G47" s="99"/>
      <c r="H47" s="99"/>
      <c r="I47" s="99"/>
      <c r="J47" s="99"/>
      <c r="K47" s="99">
        <v>3000</v>
      </c>
      <c r="L47" s="102">
        <v>2500</v>
      </c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</row>
    <row r="48" spans="1:24" x14ac:dyDescent="0.2">
      <c r="A48" s="76">
        <v>3294</v>
      </c>
      <c r="B48" s="77" t="s">
        <v>91</v>
      </c>
      <c r="C48" s="99">
        <f t="shared" si="15"/>
        <v>1500</v>
      </c>
      <c r="D48" s="102">
        <v>1200</v>
      </c>
      <c r="E48" s="99"/>
      <c r="F48" s="99"/>
      <c r="G48" s="99"/>
      <c r="H48" s="99"/>
      <c r="I48" s="99"/>
      <c r="J48" s="99"/>
      <c r="K48" s="99">
        <v>1500</v>
      </c>
      <c r="L48" s="102">
        <v>1200</v>
      </c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</row>
    <row r="49" spans="1:24" x14ac:dyDescent="0.2">
      <c r="A49" s="76">
        <v>3295</v>
      </c>
      <c r="B49" s="77" t="s">
        <v>92</v>
      </c>
      <c r="C49" s="99">
        <f t="shared" si="15"/>
        <v>2500</v>
      </c>
      <c r="D49" s="102">
        <v>1000</v>
      </c>
      <c r="E49" s="99"/>
      <c r="F49" s="99"/>
      <c r="G49" s="99"/>
      <c r="H49" s="99"/>
      <c r="I49" s="99"/>
      <c r="J49" s="99"/>
      <c r="K49" s="99">
        <v>2500</v>
      </c>
      <c r="L49" s="102">
        <v>1000</v>
      </c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</row>
    <row r="50" spans="1:24" x14ac:dyDescent="0.2">
      <c r="A50" s="76">
        <v>3299</v>
      </c>
      <c r="B50" s="77" t="s">
        <v>88</v>
      </c>
      <c r="C50" s="99">
        <f t="shared" si="15"/>
        <v>7000</v>
      </c>
      <c r="D50" s="102">
        <v>3240</v>
      </c>
      <c r="E50" s="99"/>
      <c r="F50" s="99"/>
      <c r="G50" s="99"/>
      <c r="H50" s="99"/>
      <c r="I50" s="99"/>
      <c r="J50" s="99"/>
      <c r="K50" s="99">
        <v>7000</v>
      </c>
      <c r="L50" s="102">
        <v>3240</v>
      </c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</row>
    <row r="51" spans="1:24" s="5" customFormat="1" x14ac:dyDescent="0.2">
      <c r="A51" s="82">
        <v>34</v>
      </c>
      <c r="B51" s="80" t="s">
        <v>20</v>
      </c>
      <c r="C51" s="98">
        <f>SUM(C52)</f>
        <v>2000</v>
      </c>
      <c r="D51" s="101">
        <v>1652</v>
      </c>
      <c r="E51" s="98">
        <f t="shared" ref="E51:X51" si="16">SUM(E52)</f>
        <v>0</v>
      </c>
      <c r="F51" s="98"/>
      <c r="G51" s="98">
        <f t="shared" si="16"/>
        <v>0</v>
      </c>
      <c r="H51" s="98"/>
      <c r="I51" s="98">
        <f t="shared" si="16"/>
        <v>0</v>
      </c>
      <c r="J51" s="98"/>
      <c r="K51" s="98">
        <f t="shared" si="16"/>
        <v>2000</v>
      </c>
      <c r="L51" s="101">
        <v>1652</v>
      </c>
      <c r="M51" s="98">
        <f t="shared" si="16"/>
        <v>0</v>
      </c>
      <c r="N51" s="98"/>
      <c r="O51" s="98">
        <f t="shared" si="16"/>
        <v>0</v>
      </c>
      <c r="P51" s="98"/>
      <c r="Q51" s="98">
        <f t="shared" si="16"/>
        <v>0</v>
      </c>
      <c r="R51" s="98"/>
      <c r="S51" s="98">
        <f t="shared" si="16"/>
        <v>0</v>
      </c>
      <c r="T51" s="98"/>
      <c r="U51" s="98">
        <f t="shared" si="16"/>
        <v>0</v>
      </c>
      <c r="V51" s="98"/>
      <c r="W51" s="98"/>
      <c r="X51" s="98">
        <f t="shared" si="16"/>
        <v>0</v>
      </c>
    </row>
    <row r="52" spans="1:24" s="89" customFormat="1" x14ac:dyDescent="0.2">
      <c r="A52" s="87">
        <v>343</v>
      </c>
      <c r="B52" s="88" t="s">
        <v>21</v>
      </c>
      <c r="C52" s="100">
        <f>SUM(C53,C54,C55,C56)</f>
        <v>2000</v>
      </c>
      <c r="D52" s="184">
        <v>1652</v>
      </c>
      <c r="E52" s="100">
        <f t="shared" ref="E52:X52" si="17">SUM(E53,E54,E55,E56)</f>
        <v>0</v>
      </c>
      <c r="F52" s="100"/>
      <c r="G52" s="100">
        <f t="shared" si="17"/>
        <v>0</v>
      </c>
      <c r="H52" s="100"/>
      <c r="I52" s="100">
        <f t="shared" si="17"/>
        <v>0</v>
      </c>
      <c r="J52" s="100"/>
      <c r="K52" s="100">
        <f t="shared" si="17"/>
        <v>2000</v>
      </c>
      <c r="L52" s="184">
        <v>1652</v>
      </c>
      <c r="M52" s="100">
        <f t="shared" si="17"/>
        <v>0</v>
      </c>
      <c r="N52" s="100"/>
      <c r="O52" s="100">
        <f t="shared" si="17"/>
        <v>0</v>
      </c>
      <c r="P52" s="100"/>
      <c r="Q52" s="100">
        <f t="shared" si="17"/>
        <v>0</v>
      </c>
      <c r="R52" s="100"/>
      <c r="S52" s="100">
        <f t="shared" si="17"/>
        <v>0</v>
      </c>
      <c r="T52" s="100"/>
      <c r="U52" s="100">
        <f t="shared" si="17"/>
        <v>0</v>
      </c>
      <c r="V52" s="100"/>
      <c r="W52" s="100"/>
      <c r="X52" s="100">
        <f t="shared" si="17"/>
        <v>0</v>
      </c>
    </row>
    <row r="53" spans="1:24" ht="25.5" x14ac:dyDescent="0.2">
      <c r="A53" s="76">
        <v>3431</v>
      </c>
      <c r="B53" s="77" t="s">
        <v>80</v>
      </c>
      <c r="C53" s="99">
        <f t="shared" ref="C53:D56" si="18">SUM(K53)</f>
        <v>2000</v>
      </c>
      <c r="D53" s="194">
        <v>1652</v>
      </c>
      <c r="E53" s="99"/>
      <c r="F53" s="99"/>
      <c r="G53" s="99"/>
      <c r="H53" s="99"/>
      <c r="I53" s="99"/>
      <c r="J53" s="99"/>
      <c r="K53" s="99">
        <v>2000</v>
      </c>
      <c r="L53" s="102">
        <v>1652</v>
      </c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</row>
    <row r="54" spans="1:24" ht="25.5" x14ac:dyDescent="0.2">
      <c r="A54" s="76">
        <v>3432</v>
      </c>
      <c r="B54" s="77" t="s">
        <v>81</v>
      </c>
      <c r="C54" s="99">
        <f t="shared" si="18"/>
        <v>0</v>
      </c>
      <c r="D54" s="102">
        <f t="shared" si="18"/>
        <v>0</v>
      </c>
      <c r="E54" s="99"/>
      <c r="F54" s="99"/>
      <c r="G54" s="99"/>
      <c r="H54" s="99"/>
      <c r="I54" s="99"/>
      <c r="J54" s="99"/>
      <c r="K54" s="99"/>
      <c r="L54" s="102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</row>
    <row r="55" spans="1:24" x14ac:dyDescent="0.2">
      <c r="A55" s="76">
        <v>3433</v>
      </c>
      <c r="B55" s="77" t="s">
        <v>82</v>
      </c>
      <c r="C55" s="99">
        <f t="shared" si="18"/>
        <v>0</v>
      </c>
      <c r="D55" s="102">
        <f t="shared" si="18"/>
        <v>0</v>
      </c>
      <c r="E55" s="99"/>
      <c r="F55" s="99"/>
      <c r="G55" s="99"/>
      <c r="H55" s="99"/>
      <c r="I55" s="99"/>
      <c r="J55" s="99"/>
      <c r="K55" s="99"/>
      <c r="L55" s="102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</row>
    <row r="56" spans="1:24" ht="25.5" x14ac:dyDescent="0.2">
      <c r="A56" s="76">
        <v>3434</v>
      </c>
      <c r="B56" s="77" t="s">
        <v>83</v>
      </c>
      <c r="C56" s="99">
        <f t="shared" si="18"/>
        <v>0</v>
      </c>
      <c r="D56" s="102">
        <f t="shared" si="18"/>
        <v>0</v>
      </c>
      <c r="E56" s="99"/>
      <c r="F56" s="99"/>
      <c r="G56" s="99"/>
      <c r="H56" s="99"/>
      <c r="I56" s="99"/>
      <c r="J56" s="99"/>
      <c r="K56" s="99"/>
      <c r="L56" s="102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</row>
    <row r="57" spans="1:24" ht="25.5" x14ac:dyDescent="0.2">
      <c r="A57" s="82">
        <v>4</v>
      </c>
      <c r="B57" s="80" t="s">
        <v>22</v>
      </c>
      <c r="C57" s="98">
        <f>SUM(C58)</f>
        <v>0</v>
      </c>
      <c r="D57" s="101">
        <f>SUM(D58)</f>
        <v>56162</v>
      </c>
      <c r="E57" s="98">
        <f t="shared" ref="E57:X57" si="19">SUM(E58)</f>
        <v>0</v>
      </c>
      <c r="F57" s="98"/>
      <c r="G57" s="98">
        <f t="shared" si="19"/>
        <v>0</v>
      </c>
      <c r="H57" s="98"/>
      <c r="I57" s="98">
        <f t="shared" si="19"/>
        <v>0</v>
      </c>
      <c r="J57" s="98"/>
      <c r="K57" s="98">
        <f t="shared" si="19"/>
        <v>0</v>
      </c>
      <c r="L57" s="101">
        <f t="shared" si="19"/>
        <v>56162</v>
      </c>
      <c r="M57" s="98">
        <f t="shared" si="19"/>
        <v>0</v>
      </c>
      <c r="N57" s="98"/>
      <c r="O57" s="98">
        <f t="shared" si="19"/>
        <v>0</v>
      </c>
      <c r="P57" s="98"/>
      <c r="Q57" s="98">
        <f t="shared" si="19"/>
        <v>0</v>
      </c>
      <c r="R57" s="98"/>
      <c r="S57" s="98">
        <f t="shared" si="19"/>
        <v>0</v>
      </c>
      <c r="T57" s="98"/>
      <c r="U57" s="98">
        <f t="shared" si="19"/>
        <v>0</v>
      </c>
      <c r="V57" s="98"/>
      <c r="W57" s="98"/>
      <c r="X57" s="98">
        <f t="shared" si="19"/>
        <v>0</v>
      </c>
    </row>
    <row r="58" spans="1:24" ht="38.25" x14ac:dyDescent="0.2">
      <c r="A58" s="82">
        <v>42</v>
      </c>
      <c r="B58" s="80" t="s">
        <v>41</v>
      </c>
      <c r="C58" s="100">
        <f t="shared" ref="C58:X58" si="20">SUM(C59,C64,C68)</f>
        <v>0</v>
      </c>
      <c r="D58" s="184">
        <f t="shared" si="20"/>
        <v>56162</v>
      </c>
      <c r="E58" s="100">
        <f t="shared" si="20"/>
        <v>0</v>
      </c>
      <c r="F58" s="100"/>
      <c r="G58" s="100">
        <f t="shared" si="20"/>
        <v>0</v>
      </c>
      <c r="H58" s="100"/>
      <c r="I58" s="100">
        <f t="shared" si="20"/>
        <v>0</v>
      </c>
      <c r="J58" s="100"/>
      <c r="K58" s="100">
        <f t="shared" si="20"/>
        <v>0</v>
      </c>
      <c r="L58" s="184">
        <f t="shared" si="20"/>
        <v>56162</v>
      </c>
      <c r="M58" s="100">
        <f t="shared" si="20"/>
        <v>0</v>
      </c>
      <c r="N58" s="100"/>
      <c r="O58" s="100">
        <f t="shared" si="20"/>
        <v>0</v>
      </c>
      <c r="P58" s="100"/>
      <c r="Q58" s="100">
        <f t="shared" si="20"/>
        <v>0</v>
      </c>
      <c r="R58" s="100"/>
      <c r="S58" s="100">
        <f t="shared" si="20"/>
        <v>0</v>
      </c>
      <c r="T58" s="100"/>
      <c r="U58" s="100">
        <f t="shared" si="20"/>
        <v>0</v>
      </c>
      <c r="V58" s="100"/>
      <c r="W58" s="100"/>
      <c r="X58" s="100">
        <f t="shared" si="20"/>
        <v>0</v>
      </c>
    </row>
    <row r="59" spans="1:24" x14ac:dyDescent="0.2">
      <c r="A59" s="87">
        <v>421</v>
      </c>
      <c r="B59" s="88" t="s">
        <v>35</v>
      </c>
      <c r="C59" s="100">
        <f>SUM(C60:C63)</f>
        <v>0</v>
      </c>
      <c r="D59" s="184">
        <f>SUM(D60:D63)</f>
        <v>0</v>
      </c>
      <c r="E59" s="100">
        <f t="shared" ref="E59:X59" si="21">SUM(E60:E63)</f>
        <v>0</v>
      </c>
      <c r="F59" s="100"/>
      <c r="G59" s="100">
        <f t="shared" si="21"/>
        <v>0</v>
      </c>
      <c r="H59" s="100"/>
      <c r="I59" s="100">
        <f t="shared" si="21"/>
        <v>0</v>
      </c>
      <c r="J59" s="100"/>
      <c r="K59" s="100">
        <f t="shared" si="21"/>
        <v>0</v>
      </c>
      <c r="L59" s="184">
        <f t="shared" si="21"/>
        <v>0</v>
      </c>
      <c r="M59" s="100">
        <f t="shared" si="21"/>
        <v>0</v>
      </c>
      <c r="N59" s="100"/>
      <c r="O59" s="100">
        <f t="shared" si="21"/>
        <v>0</v>
      </c>
      <c r="P59" s="100"/>
      <c r="Q59" s="100">
        <f t="shared" si="21"/>
        <v>0</v>
      </c>
      <c r="R59" s="100"/>
      <c r="S59" s="100">
        <f t="shared" si="21"/>
        <v>0</v>
      </c>
      <c r="T59" s="100"/>
      <c r="U59" s="100">
        <f t="shared" si="21"/>
        <v>0</v>
      </c>
      <c r="V59" s="100"/>
      <c r="W59" s="100"/>
      <c r="X59" s="100">
        <f t="shared" si="21"/>
        <v>0</v>
      </c>
    </row>
    <row r="60" spans="1:24" x14ac:dyDescent="0.2">
      <c r="A60" s="76">
        <v>4211</v>
      </c>
      <c r="B60" s="77" t="s">
        <v>84</v>
      </c>
      <c r="C60" s="99">
        <f t="shared" ref="C60:D63" si="22">SUM(K60)</f>
        <v>0</v>
      </c>
      <c r="D60" s="102">
        <f t="shared" si="22"/>
        <v>0</v>
      </c>
      <c r="E60" s="99"/>
      <c r="F60" s="99"/>
      <c r="G60" s="99"/>
      <c r="H60" s="99"/>
      <c r="I60" s="99"/>
      <c r="J60" s="99"/>
      <c r="K60" s="99"/>
      <c r="L60" s="102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</row>
    <row r="61" spans="1:24" x14ac:dyDescent="0.2">
      <c r="A61" s="76">
        <v>4212</v>
      </c>
      <c r="B61" s="77" t="s">
        <v>85</v>
      </c>
      <c r="C61" s="99">
        <f t="shared" si="22"/>
        <v>0</v>
      </c>
      <c r="D61" s="102">
        <f t="shared" si="22"/>
        <v>0</v>
      </c>
      <c r="E61" s="99"/>
      <c r="F61" s="99"/>
      <c r="G61" s="99"/>
      <c r="H61" s="99"/>
      <c r="I61" s="99"/>
      <c r="J61" s="99"/>
      <c r="K61" s="99"/>
      <c r="L61" s="102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</row>
    <row r="62" spans="1:24" ht="25.5" x14ac:dyDescent="0.2">
      <c r="A62" s="76">
        <v>4213</v>
      </c>
      <c r="B62" s="77" t="s">
        <v>86</v>
      </c>
      <c r="C62" s="99">
        <f t="shared" si="22"/>
        <v>0</v>
      </c>
      <c r="D62" s="102">
        <f t="shared" si="22"/>
        <v>0</v>
      </c>
      <c r="E62" s="99"/>
      <c r="F62" s="99"/>
      <c r="G62" s="99"/>
      <c r="H62" s="99"/>
      <c r="I62" s="99"/>
      <c r="J62" s="99"/>
      <c r="K62" s="99"/>
      <c r="L62" s="102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</row>
    <row r="63" spans="1:24" x14ac:dyDescent="0.2">
      <c r="A63" s="76">
        <v>4214</v>
      </c>
      <c r="B63" s="77" t="s">
        <v>87</v>
      </c>
      <c r="C63" s="99">
        <f t="shared" si="22"/>
        <v>0</v>
      </c>
      <c r="D63" s="102">
        <f t="shared" si="22"/>
        <v>0</v>
      </c>
      <c r="E63" s="99"/>
      <c r="F63" s="99"/>
      <c r="G63" s="99"/>
      <c r="H63" s="99"/>
      <c r="I63" s="99"/>
      <c r="J63" s="99"/>
      <c r="K63" s="99"/>
      <c r="L63" s="102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</row>
    <row r="64" spans="1:24" x14ac:dyDescent="0.2">
      <c r="A64" s="82">
        <v>422</v>
      </c>
      <c r="B64" s="80" t="s">
        <v>93</v>
      </c>
      <c r="C64" s="100">
        <f t="shared" ref="C64:X64" si="23">SUM(C65:C66)</f>
        <v>0</v>
      </c>
      <c r="D64" s="184">
        <v>56162</v>
      </c>
      <c r="E64" s="100">
        <f t="shared" si="23"/>
        <v>0</v>
      </c>
      <c r="F64" s="100"/>
      <c r="G64" s="100">
        <f t="shared" si="23"/>
        <v>0</v>
      </c>
      <c r="H64" s="100"/>
      <c r="I64" s="100">
        <f t="shared" si="23"/>
        <v>0</v>
      </c>
      <c r="J64" s="100"/>
      <c r="K64" s="100">
        <f t="shared" si="23"/>
        <v>0</v>
      </c>
      <c r="L64" s="184">
        <f>SUM(L65:L67)</f>
        <v>56162</v>
      </c>
      <c r="M64" s="100">
        <f t="shared" si="23"/>
        <v>0</v>
      </c>
      <c r="N64" s="100"/>
      <c r="O64" s="100">
        <f t="shared" si="23"/>
        <v>0</v>
      </c>
      <c r="P64" s="100"/>
      <c r="Q64" s="100">
        <f t="shared" si="23"/>
        <v>0</v>
      </c>
      <c r="R64" s="100"/>
      <c r="S64" s="100">
        <f t="shared" si="23"/>
        <v>0</v>
      </c>
      <c r="T64" s="100"/>
      <c r="U64" s="100">
        <f t="shared" si="23"/>
        <v>0</v>
      </c>
      <c r="V64" s="100"/>
      <c r="W64" s="100"/>
      <c r="X64" s="100">
        <f t="shared" si="23"/>
        <v>0</v>
      </c>
    </row>
    <row r="65" spans="1:24" x14ac:dyDescent="0.2">
      <c r="A65" s="92">
        <v>4221</v>
      </c>
      <c r="B65" s="77" t="s">
        <v>95</v>
      </c>
      <c r="C65" s="99">
        <f t="shared" ref="C65:D67" si="24">SUM(K65)</f>
        <v>0</v>
      </c>
      <c r="D65" s="102">
        <v>10162</v>
      </c>
      <c r="E65" s="98"/>
      <c r="F65" s="98"/>
      <c r="G65" s="98"/>
      <c r="H65" s="98"/>
      <c r="I65" s="98"/>
      <c r="J65" s="98"/>
      <c r="K65" s="98"/>
      <c r="L65" s="102">
        <v>10162</v>
      </c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</row>
    <row r="66" spans="1:24" x14ac:dyDescent="0.2">
      <c r="A66" s="76">
        <v>4226</v>
      </c>
      <c r="B66" s="77" t="s">
        <v>96</v>
      </c>
      <c r="C66" s="99">
        <f t="shared" si="24"/>
        <v>0</v>
      </c>
      <c r="D66" s="102">
        <f t="shared" si="24"/>
        <v>0</v>
      </c>
      <c r="E66" s="98"/>
      <c r="F66" s="98"/>
      <c r="G66" s="98"/>
      <c r="H66" s="98"/>
      <c r="I66" s="98"/>
      <c r="J66" s="98"/>
      <c r="K66" s="98"/>
      <c r="L66" s="101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</row>
    <row r="67" spans="1:24" ht="25.5" x14ac:dyDescent="0.2">
      <c r="A67" s="76">
        <v>4227</v>
      </c>
      <c r="B67" s="77" t="s">
        <v>113</v>
      </c>
      <c r="C67" s="99">
        <f t="shared" si="24"/>
        <v>0</v>
      </c>
      <c r="D67" s="102">
        <f t="shared" si="24"/>
        <v>46000</v>
      </c>
      <c r="E67" s="98"/>
      <c r="F67" s="98"/>
      <c r="G67" s="98"/>
      <c r="H67" s="98"/>
      <c r="I67" s="98"/>
      <c r="J67" s="98"/>
      <c r="K67" s="98"/>
      <c r="L67" s="102">
        <v>46000</v>
      </c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</row>
    <row r="68" spans="1:24" ht="25.5" x14ac:dyDescent="0.2">
      <c r="A68" s="82">
        <v>424</v>
      </c>
      <c r="B68" s="80" t="s">
        <v>94</v>
      </c>
      <c r="C68" s="98">
        <f t="shared" ref="C68:X68" si="25">C69</f>
        <v>0</v>
      </c>
      <c r="D68" s="101">
        <f t="shared" si="25"/>
        <v>0</v>
      </c>
      <c r="E68" s="98">
        <f t="shared" si="25"/>
        <v>0</v>
      </c>
      <c r="F68" s="98"/>
      <c r="G68" s="98">
        <f t="shared" si="25"/>
        <v>0</v>
      </c>
      <c r="H68" s="98"/>
      <c r="I68" s="98">
        <f t="shared" si="25"/>
        <v>0</v>
      </c>
      <c r="J68" s="98"/>
      <c r="K68" s="98">
        <f t="shared" si="25"/>
        <v>0</v>
      </c>
      <c r="L68" s="101">
        <f t="shared" si="25"/>
        <v>0</v>
      </c>
      <c r="M68" s="98">
        <f t="shared" si="25"/>
        <v>0</v>
      </c>
      <c r="N68" s="98"/>
      <c r="O68" s="98">
        <f t="shared" si="25"/>
        <v>0</v>
      </c>
      <c r="P68" s="98"/>
      <c r="Q68" s="98">
        <f t="shared" si="25"/>
        <v>0</v>
      </c>
      <c r="R68" s="98"/>
      <c r="S68" s="98">
        <f t="shared" si="25"/>
        <v>0</v>
      </c>
      <c r="T68" s="98"/>
      <c r="U68" s="98">
        <f t="shared" si="25"/>
        <v>0</v>
      </c>
      <c r="V68" s="98"/>
      <c r="W68" s="98"/>
      <c r="X68" s="98">
        <f t="shared" si="25"/>
        <v>0</v>
      </c>
    </row>
    <row r="69" spans="1:24" x14ac:dyDescent="0.2">
      <c r="A69" s="90">
        <v>4241</v>
      </c>
      <c r="B69" s="91" t="s">
        <v>97</v>
      </c>
      <c r="C69" s="99">
        <f>SUM(K69)</f>
        <v>0</v>
      </c>
      <c r="D69" s="102">
        <f>SUM(L69)</f>
        <v>0</v>
      </c>
      <c r="E69" s="98"/>
      <c r="F69" s="98"/>
      <c r="G69" s="98"/>
      <c r="H69" s="98"/>
      <c r="I69" s="98"/>
      <c r="J69" s="98"/>
      <c r="K69" s="98"/>
      <c r="L69" s="101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spans="1:24" x14ac:dyDescent="0.2">
      <c r="A70" s="76"/>
      <c r="B70" s="80" t="s">
        <v>98</v>
      </c>
      <c r="C70" s="98">
        <f>SUM(C10,C57)</f>
        <v>282200</v>
      </c>
      <c r="D70" s="101">
        <f>SUM(D10,D57)</f>
        <v>391639</v>
      </c>
      <c r="E70" s="98">
        <f t="shared" ref="E70:X70" si="26">SUM(E10,E57)</f>
        <v>0</v>
      </c>
      <c r="F70" s="98"/>
      <c r="G70" s="98">
        <f t="shared" si="26"/>
        <v>0</v>
      </c>
      <c r="H70" s="98"/>
      <c r="I70" s="98">
        <f t="shared" si="26"/>
        <v>0</v>
      </c>
      <c r="J70" s="98"/>
      <c r="K70" s="98">
        <f t="shared" si="26"/>
        <v>282200</v>
      </c>
      <c r="L70" s="101">
        <v>391639</v>
      </c>
      <c r="M70" s="98">
        <f t="shared" si="26"/>
        <v>0</v>
      </c>
      <c r="N70" s="98"/>
      <c r="O70" s="98">
        <f t="shared" si="26"/>
        <v>0</v>
      </c>
      <c r="P70" s="98"/>
      <c r="Q70" s="98">
        <f t="shared" si="26"/>
        <v>0</v>
      </c>
      <c r="R70" s="98"/>
      <c r="S70" s="98">
        <f t="shared" si="26"/>
        <v>0</v>
      </c>
      <c r="T70" s="98"/>
      <c r="U70" s="98">
        <f t="shared" si="26"/>
        <v>0</v>
      </c>
      <c r="V70" s="98"/>
      <c r="W70" s="98"/>
      <c r="X70" s="98">
        <f t="shared" si="26"/>
        <v>0</v>
      </c>
    </row>
    <row r="71" spans="1:24" x14ac:dyDescent="0.2">
      <c r="A71" s="95" t="s">
        <v>53</v>
      </c>
      <c r="B71" s="96" t="s">
        <v>40</v>
      </c>
      <c r="C71" s="101" t="s">
        <v>104</v>
      </c>
      <c r="D71" s="101"/>
      <c r="E71" s="101"/>
      <c r="F71" s="101"/>
      <c r="G71" s="101"/>
      <c r="H71" s="101"/>
      <c r="I71" s="101"/>
      <c r="J71" s="101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x14ac:dyDescent="0.2">
      <c r="A72" s="82">
        <v>3</v>
      </c>
      <c r="B72" s="80" t="s">
        <v>36</v>
      </c>
      <c r="C72" s="98">
        <f t="shared" ref="C72:X72" si="27">SUM(C73,C84,C113)</f>
        <v>3244000</v>
      </c>
      <c r="D72" s="101">
        <f>SUM(D73,D84,D113,D19)</f>
        <v>2829430</v>
      </c>
      <c r="E72" s="98">
        <f t="shared" si="27"/>
        <v>0</v>
      </c>
      <c r="F72" s="98"/>
      <c r="G72" s="98">
        <f t="shared" si="27"/>
        <v>0</v>
      </c>
      <c r="H72" s="98"/>
      <c r="I72" s="98">
        <f t="shared" si="27"/>
        <v>0</v>
      </c>
      <c r="J72" s="98"/>
      <c r="K72" s="98">
        <f t="shared" si="27"/>
        <v>0</v>
      </c>
      <c r="L72" s="98"/>
      <c r="M72" s="98">
        <f t="shared" si="27"/>
        <v>0</v>
      </c>
      <c r="N72" s="98"/>
      <c r="O72" s="98">
        <f t="shared" si="27"/>
        <v>3244000</v>
      </c>
      <c r="P72" s="101">
        <f t="shared" si="27"/>
        <v>2829430</v>
      </c>
      <c r="Q72" s="98">
        <f t="shared" si="27"/>
        <v>0</v>
      </c>
      <c r="R72" s="98"/>
      <c r="S72" s="98">
        <f t="shared" si="27"/>
        <v>0</v>
      </c>
      <c r="T72" s="98"/>
      <c r="U72" s="98">
        <f t="shared" si="27"/>
        <v>0</v>
      </c>
      <c r="V72" s="98"/>
      <c r="W72" s="98"/>
      <c r="X72" s="98">
        <f t="shared" si="27"/>
        <v>0</v>
      </c>
    </row>
    <row r="73" spans="1:24" x14ac:dyDescent="0.2">
      <c r="A73" s="82">
        <v>31</v>
      </c>
      <c r="B73" s="80" t="s">
        <v>12</v>
      </c>
      <c r="C73" s="98">
        <f>SUM(C74,C79,C81)</f>
        <v>3126400</v>
      </c>
      <c r="D73" s="101">
        <f>SUM(D74,D79,D81)</f>
        <v>2725437</v>
      </c>
      <c r="E73" s="98">
        <f t="shared" ref="E73:X73" si="28">SUM(E74,E79,E81)</f>
        <v>0</v>
      </c>
      <c r="F73" s="98"/>
      <c r="G73" s="98">
        <f t="shared" si="28"/>
        <v>0</v>
      </c>
      <c r="H73" s="98"/>
      <c r="I73" s="98">
        <f t="shared" si="28"/>
        <v>0</v>
      </c>
      <c r="J73" s="98"/>
      <c r="K73" s="98">
        <f t="shared" si="28"/>
        <v>0</v>
      </c>
      <c r="L73" s="98"/>
      <c r="M73" s="98">
        <f t="shared" si="28"/>
        <v>0</v>
      </c>
      <c r="N73" s="98"/>
      <c r="O73" s="98">
        <f t="shared" si="28"/>
        <v>3126400</v>
      </c>
      <c r="P73" s="101">
        <f t="shared" si="28"/>
        <v>2725437</v>
      </c>
      <c r="Q73" s="98">
        <f t="shared" si="28"/>
        <v>0</v>
      </c>
      <c r="R73" s="98"/>
      <c r="S73" s="98">
        <f t="shared" si="28"/>
        <v>0</v>
      </c>
      <c r="T73" s="98"/>
      <c r="U73" s="98">
        <f t="shared" si="28"/>
        <v>0</v>
      </c>
      <c r="V73" s="98"/>
      <c r="W73" s="98"/>
      <c r="X73" s="98">
        <f t="shared" si="28"/>
        <v>0</v>
      </c>
    </row>
    <row r="74" spans="1:24" s="5" customFormat="1" x14ac:dyDescent="0.2">
      <c r="A74" s="87">
        <v>311</v>
      </c>
      <c r="B74" s="88" t="s">
        <v>13</v>
      </c>
      <c r="C74" s="98">
        <f>SUM(C75,C76,C77,C78)</f>
        <v>2592000</v>
      </c>
      <c r="D74" s="101">
        <v>2239677</v>
      </c>
      <c r="E74" s="98">
        <f t="shared" ref="E74:X74" si="29">SUM(E75,E76,E77,E78)</f>
        <v>0</v>
      </c>
      <c r="F74" s="98"/>
      <c r="G74" s="98">
        <f t="shared" si="29"/>
        <v>0</v>
      </c>
      <c r="H74" s="98"/>
      <c r="I74" s="98">
        <f t="shared" si="29"/>
        <v>0</v>
      </c>
      <c r="J74" s="98"/>
      <c r="K74" s="98">
        <f t="shared" si="29"/>
        <v>0</v>
      </c>
      <c r="L74" s="98"/>
      <c r="M74" s="98">
        <f t="shared" si="29"/>
        <v>0</v>
      </c>
      <c r="N74" s="98"/>
      <c r="O74" s="98">
        <f t="shared" si="29"/>
        <v>2592000</v>
      </c>
      <c r="P74" s="101">
        <f t="shared" si="29"/>
        <v>2239677</v>
      </c>
      <c r="Q74" s="98">
        <f t="shared" si="29"/>
        <v>0</v>
      </c>
      <c r="R74" s="98"/>
      <c r="S74" s="98">
        <f t="shared" si="29"/>
        <v>0</v>
      </c>
      <c r="T74" s="98"/>
      <c r="U74" s="98">
        <f t="shared" si="29"/>
        <v>0</v>
      </c>
      <c r="V74" s="98"/>
      <c r="W74" s="98"/>
      <c r="X74" s="98">
        <f t="shared" si="29"/>
        <v>0</v>
      </c>
    </row>
    <row r="75" spans="1:24" s="5" customFormat="1" x14ac:dyDescent="0.2">
      <c r="A75" s="76">
        <v>3111</v>
      </c>
      <c r="B75" s="77" t="s">
        <v>54</v>
      </c>
      <c r="C75" s="99">
        <f>SUM(O75)</f>
        <v>2564000</v>
      </c>
      <c r="D75" s="102">
        <v>2225220</v>
      </c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>
        <v>2564000</v>
      </c>
      <c r="P75" s="102">
        <v>2225220</v>
      </c>
      <c r="Q75" s="99"/>
      <c r="R75" s="99"/>
      <c r="S75" s="99"/>
      <c r="T75" s="99"/>
      <c r="U75" s="99"/>
      <c r="V75" s="99"/>
      <c r="W75" s="99"/>
      <c r="X75" s="99"/>
    </row>
    <row r="76" spans="1:24" s="5" customFormat="1" x14ac:dyDescent="0.2">
      <c r="A76" s="76">
        <v>3112</v>
      </c>
      <c r="B76" s="77" t="s">
        <v>55</v>
      </c>
      <c r="C76" s="99">
        <f t="shared" ref="C76:D83" si="30">SUM(O76)</f>
        <v>14000</v>
      </c>
      <c r="D76" s="102">
        <v>10200</v>
      </c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>
        <v>14000</v>
      </c>
      <c r="P76" s="102">
        <v>10200</v>
      </c>
      <c r="Q76" s="99"/>
      <c r="R76" s="99"/>
      <c r="S76" s="99"/>
      <c r="T76" s="99"/>
      <c r="U76" s="99"/>
      <c r="V76" s="99"/>
      <c r="W76" s="99"/>
      <c r="X76" s="99"/>
    </row>
    <row r="77" spans="1:24" s="5" customFormat="1" x14ac:dyDescent="0.2">
      <c r="A77" s="76">
        <v>3113</v>
      </c>
      <c r="B77" s="77" t="s">
        <v>56</v>
      </c>
      <c r="C77" s="99">
        <f t="shared" si="30"/>
        <v>14000</v>
      </c>
      <c r="D77" s="102">
        <v>4257</v>
      </c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>
        <v>14000</v>
      </c>
      <c r="P77" s="102">
        <v>4257</v>
      </c>
      <c r="Q77" s="99"/>
      <c r="R77" s="99"/>
      <c r="S77" s="99"/>
      <c r="T77" s="99"/>
      <c r="U77" s="99"/>
      <c r="V77" s="99"/>
      <c r="W77" s="99"/>
      <c r="X77" s="99"/>
    </row>
    <row r="78" spans="1:24" s="5" customFormat="1" x14ac:dyDescent="0.2">
      <c r="A78" s="76">
        <v>3114</v>
      </c>
      <c r="B78" s="77" t="s">
        <v>57</v>
      </c>
      <c r="C78" s="99">
        <f t="shared" si="30"/>
        <v>0</v>
      </c>
      <c r="D78" s="102">
        <f>SUM(P78)</f>
        <v>0</v>
      </c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2"/>
      <c r="Q78" s="99"/>
      <c r="R78" s="99"/>
      <c r="S78" s="99"/>
      <c r="T78" s="99"/>
      <c r="U78" s="99"/>
      <c r="V78" s="99"/>
      <c r="W78" s="99"/>
      <c r="X78" s="99"/>
    </row>
    <row r="79" spans="1:24" s="5" customFormat="1" x14ac:dyDescent="0.2">
      <c r="A79" s="87">
        <v>312</v>
      </c>
      <c r="B79" s="88" t="s">
        <v>14</v>
      </c>
      <c r="C79" s="98">
        <f>SUM(C80)</f>
        <v>106700</v>
      </c>
      <c r="D79" s="101">
        <f>SUM(D80)</f>
        <v>96812</v>
      </c>
      <c r="E79" s="98">
        <f t="shared" ref="E79:X79" si="31">SUM(E80)</f>
        <v>0</v>
      </c>
      <c r="F79" s="98"/>
      <c r="G79" s="98">
        <f t="shared" si="31"/>
        <v>0</v>
      </c>
      <c r="H79" s="98"/>
      <c r="I79" s="98">
        <f t="shared" si="31"/>
        <v>0</v>
      </c>
      <c r="J79" s="98"/>
      <c r="K79" s="98">
        <f t="shared" si="31"/>
        <v>0</v>
      </c>
      <c r="L79" s="98"/>
      <c r="M79" s="98">
        <f t="shared" si="31"/>
        <v>0</v>
      </c>
      <c r="N79" s="98"/>
      <c r="O79" s="98">
        <f t="shared" si="31"/>
        <v>106700</v>
      </c>
      <c r="P79" s="101">
        <f t="shared" si="31"/>
        <v>96812</v>
      </c>
      <c r="Q79" s="98">
        <f t="shared" si="31"/>
        <v>0</v>
      </c>
      <c r="R79" s="98"/>
      <c r="S79" s="98">
        <f t="shared" si="31"/>
        <v>0</v>
      </c>
      <c r="T79" s="98"/>
      <c r="U79" s="98">
        <f t="shared" si="31"/>
        <v>0</v>
      </c>
      <c r="V79" s="98"/>
      <c r="W79" s="98"/>
      <c r="X79" s="98">
        <f t="shared" si="31"/>
        <v>0</v>
      </c>
    </row>
    <row r="80" spans="1:24" s="5" customFormat="1" x14ac:dyDescent="0.2">
      <c r="A80" s="76">
        <v>3121</v>
      </c>
      <c r="B80" s="77" t="s">
        <v>14</v>
      </c>
      <c r="C80" s="99">
        <f t="shared" si="30"/>
        <v>106700</v>
      </c>
      <c r="D80" s="102">
        <v>96812</v>
      </c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>
        <v>106700</v>
      </c>
      <c r="P80" s="102">
        <v>96812</v>
      </c>
      <c r="Q80" s="99"/>
      <c r="R80" s="99"/>
      <c r="S80" s="99"/>
      <c r="T80" s="99"/>
      <c r="U80" s="99"/>
      <c r="V80" s="99"/>
      <c r="W80" s="99"/>
      <c r="X80" s="99"/>
    </row>
    <row r="81" spans="1:24" s="5" customFormat="1" x14ac:dyDescent="0.2">
      <c r="A81" s="87">
        <v>313</v>
      </c>
      <c r="B81" s="77" t="s">
        <v>15</v>
      </c>
      <c r="C81" s="98">
        <f>SUM(C82,C83,)</f>
        <v>427700</v>
      </c>
      <c r="D81" s="101">
        <f>SUM(D82,D83,)</f>
        <v>388948</v>
      </c>
      <c r="E81" s="98">
        <f t="shared" ref="E81:X81" si="32">SUM(E82,E83,)</f>
        <v>0</v>
      </c>
      <c r="F81" s="98"/>
      <c r="G81" s="98">
        <f t="shared" si="32"/>
        <v>0</v>
      </c>
      <c r="H81" s="98"/>
      <c r="I81" s="98">
        <f t="shared" si="32"/>
        <v>0</v>
      </c>
      <c r="J81" s="98"/>
      <c r="K81" s="98">
        <f t="shared" si="32"/>
        <v>0</v>
      </c>
      <c r="L81" s="98"/>
      <c r="M81" s="98">
        <f t="shared" si="32"/>
        <v>0</v>
      </c>
      <c r="N81" s="98"/>
      <c r="O81" s="98">
        <f t="shared" si="32"/>
        <v>427700</v>
      </c>
      <c r="P81" s="101">
        <f t="shared" si="32"/>
        <v>388948</v>
      </c>
      <c r="Q81" s="98">
        <f t="shared" si="32"/>
        <v>0</v>
      </c>
      <c r="R81" s="98"/>
      <c r="S81" s="98">
        <f t="shared" si="32"/>
        <v>0</v>
      </c>
      <c r="T81" s="98"/>
      <c r="U81" s="98">
        <f t="shared" si="32"/>
        <v>0</v>
      </c>
      <c r="V81" s="98"/>
      <c r="W81" s="98"/>
      <c r="X81" s="98">
        <f t="shared" si="32"/>
        <v>0</v>
      </c>
    </row>
    <row r="82" spans="1:24" ht="25.5" x14ac:dyDescent="0.2">
      <c r="A82" s="76">
        <v>3131</v>
      </c>
      <c r="B82" s="77" t="s">
        <v>58</v>
      </c>
      <c r="C82" s="99">
        <f t="shared" si="30"/>
        <v>0</v>
      </c>
      <c r="D82" s="102">
        <f t="shared" si="30"/>
        <v>0</v>
      </c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2"/>
      <c r="Q82" s="99"/>
      <c r="R82" s="99"/>
      <c r="S82" s="99"/>
      <c r="T82" s="99"/>
      <c r="U82" s="99"/>
      <c r="V82" s="99"/>
      <c r="W82" s="99"/>
      <c r="X82" s="99"/>
    </row>
    <row r="83" spans="1:24" ht="25.5" x14ac:dyDescent="0.2">
      <c r="A83" s="76">
        <v>3132</v>
      </c>
      <c r="B83" s="77" t="s">
        <v>59</v>
      </c>
      <c r="C83" s="99">
        <f t="shared" si="30"/>
        <v>427700</v>
      </c>
      <c r="D83" s="102">
        <v>388948</v>
      </c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>
        <v>427700</v>
      </c>
      <c r="P83" s="102">
        <v>388948</v>
      </c>
      <c r="Q83" s="99"/>
      <c r="R83" s="99"/>
      <c r="S83" s="99"/>
      <c r="T83" s="99"/>
      <c r="U83" s="99"/>
      <c r="V83" s="99"/>
      <c r="W83" s="99"/>
      <c r="X83" s="99"/>
    </row>
    <row r="84" spans="1:24" x14ac:dyDescent="0.2">
      <c r="A84" s="82">
        <v>32</v>
      </c>
      <c r="B84" s="80" t="s">
        <v>16</v>
      </c>
      <c r="C84" s="98">
        <f t="shared" ref="C84:X84" si="33">SUM(C85,C90,C98,C108)</f>
        <v>117600</v>
      </c>
      <c r="D84" s="101">
        <f t="shared" si="33"/>
        <v>103993</v>
      </c>
      <c r="E84" s="98">
        <f t="shared" si="33"/>
        <v>0</v>
      </c>
      <c r="F84" s="98"/>
      <c r="G84" s="98">
        <f t="shared" si="33"/>
        <v>0</v>
      </c>
      <c r="H84" s="98"/>
      <c r="I84" s="98">
        <f t="shared" si="33"/>
        <v>0</v>
      </c>
      <c r="J84" s="98"/>
      <c r="K84" s="98">
        <f t="shared" si="33"/>
        <v>0</v>
      </c>
      <c r="L84" s="98"/>
      <c r="M84" s="98">
        <f t="shared" si="33"/>
        <v>0</v>
      </c>
      <c r="N84" s="98"/>
      <c r="O84" s="98">
        <f t="shared" si="33"/>
        <v>117600</v>
      </c>
      <c r="P84" s="101">
        <f t="shared" si="33"/>
        <v>103993</v>
      </c>
      <c r="Q84" s="98">
        <f t="shared" si="33"/>
        <v>0</v>
      </c>
      <c r="R84" s="98"/>
      <c r="S84" s="98">
        <f t="shared" si="33"/>
        <v>0</v>
      </c>
      <c r="T84" s="98"/>
      <c r="U84" s="98">
        <f t="shared" si="33"/>
        <v>0</v>
      </c>
      <c r="V84" s="98"/>
      <c r="W84" s="98"/>
      <c r="X84" s="98">
        <f t="shared" si="33"/>
        <v>0</v>
      </c>
    </row>
    <row r="85" spans="1:24" ht="25.5" x14ac:dyDescent="0.2">
      <c r="A85" s="87">
        <v>321</v>
      </c>
      <c r="B85" s="88" t="s">
        <v>17</v>
      </c>
      <c r="C85" s="98">
        <f>SUM(C86,C87,C88,C89)</f>
        <v>103000</v>
      </c>
      <c r="D85" s="101">
        <f>SUM(D86,D87,D88,D89)</f>
        <v>73993</v>
      </c>
      <c r="E85" s="98">
        <f t="shared" ref="E85:X85" si="34">SUM(E86,E87,E88,E89)</f>
        <v>0</v>
      </c>
      <c r="F85" s="98"/>
      <c r="G85" s="98">
        <f t="shared" si="34"/>
        <v>0</v>
      </c>
      <c r="H85" s="98"/>
      <c r="I85" s="98">
        <f t="shared" si="34"/>
        <v>0</v>
      </c>
      <c r="J85" s="98"/>
      <c r="K85" s="98">
        <f t="shared" si="34"/>
        <v>0</v>
      </c>
      <c r="L85" s="98"/>
      <c r="M85" s="98">
        <f t="shared" si="34"/>
        <v>0</v>
      </c>
      <c r="N85" s="98"/>
      <c r="O85" s="98">
        <f t="shared" si="34"/>
        <v>103000</v>
      </c>
      <c r="P85" s="101">
        <f t="shared" si="34"/>
        <v>73993</v>
      </c>
      <c r="Q85" s="98">
        <f t="shared" si="34"/>
        <v>0</v>
      </c>
      <c r="R85" s="98"/>
      <c r="S85" s="98">
        <f t="shared" si="34"/>
        <v>0</v>
      </c>
      <c r="T85" s="98"/>
      <c r="U85" s="98">
        <f t="shared" si="34"/>
        <v>0</v>
      </c>
      <c r="V85" s="98"/>
      <c r="W85" s="98"/>
      <c r="X85" s="98">
        <f t="shared" si="34"/>
        <v>0</v>
      </c>
    </row>
    <row r="86" spans="1:24" x14ac:dyDescent="0.2">
      <c r="A86" s="76">
        <v>3211</v>
      </c>
      <c r="B86" s="77" t="s">
        <v>60</v>
      </c>
      <c r="C86" s="99">
        <f>SUM(E86:X86)</f>
        <v>0</v>
      </c>
      <c r="D86" s="102">
        <f>SUM(F86:Y86)</f>
        <v>0</v>
      </c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2"/>
      <c r="Q86" s="99"/>
      <c r="R86" s="99"/>
      <c r="S86" s="99"/>
      <c r="T86" s="99"/>
      <c r="U86" s="99"/>
      <c r="V86" s="99"/>
      <c r="W86" s="99"/>
      <c r="X86" s="99"/>
    </row>
    <row r="87" spans="1:24" ht="25.5" x14ac:dyDescent="0.2">
      <c r="A87" s="76">
        <v>3212</v>
      </c>
      <c r="B87" s="77" t="s">
        <v>61</v>
      </c>
      <c r="C87" s="99">
        <f t="shared" ref="C87:D89" si="35">SUM(O87)</f>
        <v>103000</v>
      </c>
      <c r="D87" s="102">
        <v>73993</v>
      </c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>
        <v>103000</v>
      </c>
      <c r="P87" s="102">
        <v>73993</v>
      </c>
      <c r="Q87" s="99"/>
      <c r="R87" s="99"/>
      <c r="S87" s="99"/>
      <c r="T87" s="99"/>
      <c r="U87" s="99"/>
      <c r="V87" s="99"/>
      <c r="W87" s="99"/>
      <c r="X87" s="99"/>
    </row>
    <row r="88" spans="1:24" x14ac:dyDescent="0.2">
      <c r="A88" s="76">
        <v>3213</v>
      </c>
      <c r="B88" s="77" t="s">
        <v>62</v>
      </c>
      <c r="C88" s="99">
        <f t="shared" si="35"/>
        <v>0</v>
      </c>
      <c r="D88" s="102">
        <f t="shared" si="35"/>
        <v>0</v>
      </c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2"/>
      <c r="Q88" s="99"/>
      <c r="R88" s="99"/>
      <c r="S88" s="99"/>
      <c r="T88" s="99"/>
      <c r="U88" s="99"/>
      <c r="V88" s="99"/>
      <c r="W88" s="99"/>
      <c r="X88" s="99"/>
    </row>
    <row r="89" spans="1:24" ht="25.5" x14ac:dyDescent="0.2">
      <c r="A89" s="76">
        <v>3214</v>
      </c>
      <c r="B89" s="77" t="s">
        <v>63</v>
      </c>
      <c r="C89" s="99">
        <f t="shared" si="35"/>
        <v>0</v>
      </c>
      <c r="D89" s="102">
        <f t="shared" si="35"/>
        <v>0</v>
      </c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2"/>
      <c r="Q89" s="99"/>
      <c r="R89" s="99"/>
      <c r="S89" s="99"/>
      <c r="T89" s="99"/>
      <c r="U89" s="99"/>
      <c r="V89" s="99"/>
      <c r="W89" s="99"/>
      <c r="X89" s="99"/>
    </row>
    <row r="90" spans="1:24" x14ac:dyDescent="0.2">
      <c r="A90" s="82">
        <v>322</v>
      </c>
      <c r="B90" s="80" t="s">
        <v>18</v>
      </c>
      <c r="C90" s="98">
        <f>SUM(C91,C92,C93,C94,C95,C96,C97)</f>
        <v>0</v>
      </c>
      <c r="D90" s="101">
        <f>SUM(D91,D92,D93,D94,D95,D96,D97,D126)</f>
        <v>19800</v>
      </c>
      <c r="E90" s="98">
        <f t="shared" ref="E90:X90" si="36">SUM(E91,E92,E93,E94,E95,E96,E97)</f>
        <v>0</v>
      </c>
      <c r="F90" s="98"/>
      <c r="G90" s="98">
        <f t="shared" si="36"/>
        <v>0</v>
      </c>
      <c r="H90" s="98"/>
      <c r="I90" s="98">
        <f t="shared" si="36"/>
        <v>0</v>
      </c>
      <c r="J90" s="98"/>
      <c r="K90" s="98">
        <f t="shared" si="36"/>
        <v>0</v>
      </c>
      <c r="L90" s="98"/>
      <c r="M90" s="98">
        <f t="shared" si="36"/>
        <v>0</v>
      </c>
      <c r="N90" s="98"/>
      <c r="O90" s="98">
        <f t="shared" si="36"/>
        <v>0</v>
      </c>
      <c r="P90" s="101">
        <v>19800</v>
      </c>
      <c r="Q90" s="98">
        <f t="shared" si="36"/>
        <v>0</v>
      </c>
      <c r="R90" s="98"/>
      <c r="S90" s="98">
        <f t="shared" si="36"/>
        <v>0</v>
      </c>
      <c r="T90" s="98"/>
      <c r="U90" s="98">
        <f t="shared" si="36"/>
        <v>0</v>
      </c>
      <c r="V90" s="98"/>
      <c r="W90" s="98"/>
      <c r="X90" s="98">
        <f t="shared" si="36"/>
        <v>0</v>
      </c>
    </row>
    <row r="91" spans="1:24" ht="25.5" x14ac:dyDescent="0.2">
      <c r="A91" s="76">
        <v>3221</v>
      </c>
      <c r="B91" s="77" t="s">
        <v>64</v>
      </c>
      <c r="C91" s="99">
        <f t="shared" ref="C91:D112" si="37">SUM(O91)</f>
        <v>0</v>
      </c>
      <c r="D91" s="194">
        <v>929</v>
      </c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2">
        <v>929</v>
      </c>
      <c r="Q91" s="99"/>
      <c r="R91" s="99"/>
      <c r="S91" s="99"/>
      <c r="T91" s="99"/>
      <c r="U91" s="99"/>
      <c r="V91" s="99"/>
      <c r="W91" s="99"/>
      <c r="X91" s="99"/>
    </row>
    <row r="92" spans="1:24" s="5" customFormat="1" x14ac:dyDescent="0.2">
      <c r="A92" s="76">
        <v>3222</v>
      </c>
      <c r="B92" s="77" t="s">
        <v>65</v>
      </c>
      <c r="C92" s="99">
        <f t="shared" si="37"/>
        <v>0</v>
      </c>
      <c r="D92" s="102">
        <f t="shared" si="37"/>
        <v>0</v>
      </c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102"/>
      <c r="Q92" s="99"/>
      <c r="R92" s="99"/>
      <c r="S92" s="99"/>
      <c r="T92" s="99"/>
      <c r="U92" s="99"/>
      <c r="V92" s="99"/>
      <c r="W92" s="99"/>
      <c r="X92" s="99"/>
    </row>
    <row r="93" spans="1:24" x14ac:dyDescent="0.2">
      <c r="A93" s="76">
        <v>3223</v>
      </c>
      <c r="B93" s="77" t="s">
        <v>66</v>
      </c>
      <c r="C93" s="99">
        <f t="shared" si="37"/>
        <v>0</v>
      </c>
      <c r="D93" s="102">
        <f t="shared" si="37"/>
        <v>0</v>
      </c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102"/>
      <c r="Q93" s="99"/>
      <c r="R93" s="99"/>
      <c r="S93" s="99"/>
      <c r="T93" s="99"/>
      <c r="U93" s="99"/>
      <c r="V93" s="99"/>
      <c r="W93" s="99"/>
      <c r="X93" s="99"/>
    </row>
    <row r="94" spans="1:24" s="89" customFormat="1" ht="25.5" x14ac:dyDescent="0.2">
      <c r="A94" s="76">
        <v>3224</v>
      </c>
      <c r="B94" s="77" t="s">
        <v>67</v>
      </c>
      <c r="C94" s="99">
        <f t="shared" si="37"/>
        <v>0</v>
      </c>
      <c r="D94" s="102">
        <f t="shared" si="37"/>
        <v>0</v>
      </c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102"/>
      <c r="Q94" s="99"/>
      <c r="R94" s="99"/>
      <c r="S94" s="99"/>
      <c r="T94" s="99"/>
      <c r="U94" s="99"/>
      <c r="V94" s="99"/>
      <c r="W94" s="99"/>
      <c r="X94" s="99"/>
    </row>
    <row r="95" spans="1:24" x14ac:dyDescent="0.2">
      <c r="A95" s="76">
        <v>3225</v>
      </c>
      <c r="B95" s="77" t="s">
        <v>68</v>
      </c>
      <c r="C95" s="99">
        <f t="shared" si="37"/>
        <v>0</v>
      </c>
      <c r="D95" s="194">
        <v>12261</v>
      </c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2">
        <v>12261</v>
      </c>
      <c r="Q95" s="99"/>
      <c r="R95" s="99"/>
      <c r="S95" s="99"/>
      <c r="T95" s="99"/>
      <c r="U95" s="99"/>
      <c r="V95" s="99"/>
      <c r="W95" s="99"/>
      <c r="X95" s="99"/>
    </row>
    <row r="96" spans="1:24" ht="25.5" x14ac:dyDescent="0.2">
      <c r="A96" s="76">
        <v>3226</v>
      </c>
      <c r="B96" s="77" t="s">
        <v>69</v>
      </c>
      <c r="C96" s="99">
        <f t="shared" si="37"/>
        <v>0</v>
      </c>
      <c r="D96" s="102">
        <f t="shared" si="37"/>
        <v>0</v>
      </c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2"/>
      <c r="Q96" s="99"/>
      <c r="R96" s="99"/>
      <c r="S96" s="99"/>
      <c r="T96" s="99"/>
      <c r="U96" s="99"/>
      <c r="V96" s="99"/>
      <c r="W96" s="99"/>
      <c r="X96" s="99"/>
    </row>
    <row r="97" spans="1:24" ht="25.5" x14ac:dyDescent="0.2">
      <c r="A97" s="76">
        <v>3227</v>
      </c>
      <c r="B97" s="77" t="s">
        <v>70</v>
      </c>
      <c r="C97" s="99">
        <f t="shared" si="37"/>
        <v>0</v>
      </c>
      <c r="D97" s="102">
        <f t="shared" si="37"/>
        <v>0</v>
      </c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102"/>
      <c r="Q97" s="99"/>
      <c r="R97" s="99"/>
      <c r="S97" s="99"/>
      <c r="T97" s="99"/>
      <c r="U97" s="99"/>
      <c r="V97" s="99"/>
      <c r="W97" s="99"/>
      <c r="X97" s="99"/>
    </row>
    <row r="98" spans="1:24" x14ac:dyDescent="0.2">
      <c r="A98" s="87">
        <v>323</v>
      </c>
      <c r="B98" s="88" t="s">
        <v>19</v>
      </c>
      <c r="C98" s="98">
        <f>SUM(C99,C100,C101,C102,C103,C104,C105,C106,C107)</f>
        <v>0</v>
      </c>
      <c r="D98" s="101">
        <f>SUM(D99,D100,D101,D102,D103,D104,D105,D106,D107)</f>
        <v>1000</v>
      </c>
      <c r="E98" s="98">
        <f t="shared" ref="E98:X98" si="38">SUM(E99,E100,E101,E102,E103,E104,E105,E106,E107)</f>
        <v>0</v>
      </c>
      <c r="F98" s="98"/>
      <c r="G98" s="98">
        <f t="shared" si="38"/>
        <v>0</v>
      </c>
      <c r="H98" s="98"/>
      <c r="I98" s="98">
        <f t="shared" si="38"/>
        <v>0</v>
      </c>
      <c r="J98" s="98"/>
      <c r="K98" s="98">
        <f t="shared" si="38"/>
        <v>0</v>
      </c>
      <c r="L98" s="98"/>
      <c r="M98" s="98">
        <f t="shared" si="38"/>
        <v>0</v>
      </c>
      <c r="N98" s="98"/>
      <c r="O98" s="98">
        <f t="shared" si="38"/>
        <v>0</v>
      </c>
      <c r="P98" s="101">
        <f t="shared" si="38"/>
        <v>1000</v>
      </c>
      <c r="Q98" s="98">
        <f t="shared" si="38"/>
        <v>0</v>
      </c>
      <c r="R98" s="98"/>
      <c r="S98" s="98">
        <f t="shared" si="38"/>
        <v>0</v>
      </c>
      <c r="T98" s="98"/>
      <c r="U98" s="98">
        <f t="shared" si="38"/>
        <v>0</v>
      </c>
      <c r="V98" s="98"/>
      <c r="W98" s="98"/>
      <c r="X98" s="98">
        <f t="shared" si="38"/>
        <v>0</v>
      </c>
    </row>
    <row r="99" spans="1:24" s="5" customFormat="1" ht="12.75" customHeight="1" x14ac:dyDescent="0.2">
      <c r="A99" s="76">
        <v>3231</v>
      </c>
      <c r="B99" s="77" t="s">
        <v>71</v>
      </c>
      <c r="C99" s="99">
        <f t="shared" si="37"/>
        <v>0</v>
      </c>
      <c r="D99" s="102">
        <f t="shared" si="37"/>
        <v>0</v>
      </c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2"/>
      <c r="Q99" s="99"/>
      <c r="R99" s="99"/>
      <c r="S99" s="99"/>
      <c r="T99" s="99"/>
      <c r="U99" s="99"/>
      <c r="V99" s="99"/>
      <c r="W99" s="99"/>
      <c r="X99" s="99"/>
    </row>
    <row r="100" spans="1:24" s="5" customFormat="1" ht="12.75" customHeight="1" x14ac:dyDescent="0.2">
      <c r="A100" s="76">
        <v>3232</v>
      </c>
      <c r="B100" s="77" t="s">
        <v>72</v>
      </c>
      <c r="C100" s="99">
        <f t="shared" si="37"/>
        <v>0</v>
      </c>
      <c r="D100" s="102">
        <f t="shared" si="37"/>
        <v>0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102"/>
      <c r="Q100" s="99"/>
      <c r="R100" s="99"/>
      <c r="S100" s="99"/>
      <c r="T100" s="99"/>
      <c r="U100" s="99"/>
      <c r="V100" s="99"/>
      <c r="W100" s="99"/>
      <c r="X100" s="99"/>
    </row>
    <row r="101" spans="1:24" s="5" customFormat="1" ht="12.75" customHeight="1" x14ac:dyDescent="0.2">
      <c r="A101" s="76">
        <v>3233</v>
      </c>
      <c r="B101" s="77" t="s">
        <v>73</v>
      </c>
      <c r="C101" s="99">
        <f>SUM(O101)</f>
        <v>0</v>
      </c>
      <c r="D101" s="102">
        <f>SUM(P101)</f>
        <v>0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102"/>
      <c r="Q101" s="99"/>
      <c r="R101" s="99"/>
      <c r="S101" s="99"/>
      <c r="T101" s="99"/>
      <c r="U101" s="99"/>
      <c r="V101" s="99"/>
      <c r="W101" s="99"/>
      <c r="X101" s="99"/>
    </row>
    <row r="102" spans="1:24" s="5" customFormat="1" ht="26.25" customHeight="1" x14ac:dyDescent="0.2">
      <c r="A102" s="76">
        <v>3234</v>
      </c>
      <c r="B102" s="77" t="s">
        <v>74</v>
      </c>
      <c r="C102" s="99">
        <f t="shared" si="37"/>
        <v>0</v>
      </c>
      <c r="D102" s="102">
        <f t="shared" si="37"/>
        <v>0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2"/>
      <c r="Q102" s="99"/>
      <c r="R102" s="99"/>
      <c r="S102" s="99"/>
      <c r="T102" s="99"/>
      <c r="U102" s="99"/>
      <c r="V102" s="99"/>
      <c r="W102" s="99"/>
      <c r="X102" s="99"/>
    </row>
    <row r="103" spans="1:24" s="5" customFormat="1" ht="12.75" customHeight="1" x14ac:dyDescent="0.2">
      <c r="A103" s="76">
        <v>3235</v>
      </c>
      <c r="B103" s="77" t="s">
        <v>75</v>
      </c>
      <c r="C103" s="99">
        <f t="shared" si="37"/>
        <v>0</v>
      </c>
      <c r="D103" s="102">
        <v>1000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>
        <v>0</v>
      </c>
      <c r="P103" s="102">
        <v>1000</v>
      </c>
      <c r="Q103" s="99"/>
      <c r="R103" s="99"/>
      <c r="S103" s="99"/>
      <c r="T103" s="99"/>
      <c r="U103" s="99"/>
      <c r="V103" s="99"/>
      <c r="W103" s="99"/>
      <c r="X103" s="99"/>
    </row>
    <row r="104" spans="1:24" s="5" customFormat="1" ht="12.75" customHeight="1" x14ac:dyDescent="0.2">
      <c r="A104" s="76">
        <v>3236</v>
      </c>
      <c r="B104" s="77" t="s">
        <v>76</v>
      </c>
      <c r="C104" s="99">
        <f t="shared" si="37"/>
        <v>0</v>
      </c>
      <c r="D104" s="102">
        <f t="shared" si="37"/>
        <v>0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102"/>
      <c r="Q104" s="99"/>
      <c r="R104" s="99"/>
      <c r="S104" s="99"/>
      <c r="T104" s="99"/>
      <c r="U104" s="99"/>
      <c r="V104" s="99"/>
      <c r="W104" s="99"/>
      <c r="X104" s="99"/>
    </row>
    <row r="105" spans="1:24" s="5" customFormat="1" ht="12.75" customHeight="1" x14ac:dyDescent="0.2">
      <c r="A105" s="76">
        <v>3237</v>
      </c>
      <c r="B105" s="77" t="s">
        <v>77</v>
      </c>
      <c r="C105" s="99">
        <f t="shared" si="37"/>
        <v>0</v>
      </c>
      <c r="D105" s="102">
        <f t="shared" si="37"/>
        <v>0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102"/>
      <c r="Q105" s="99"/>
      <c r="R105" s="99"/>
      <c r="S105" s="99"/>
      <c r="T105" s="99"/>
      <c r="U105" s="99"/>
      <c r="V105" s="99"/>
      <c r="W105" s="99"/>
      <c r="X105" s="99"/>
    </row>
    <row r="106" spans="1:24" s="5" customFormat="1" ht="12.75" customHeight="1" x14ac:dyDescent="0.2">
      <c r="A106" s="76">
        <v>3238</v>
      </c>
      <c r="B106" s="77" t="s">
        <v>78</v>
      </c>
      <c r="C106" s="99">
        <f t="shared" si="37"/>
        <v>0</v>
      </c>
      <c r="D106" s="102">
        <f t="shared" si="37"/>
        <v>0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102"/>
      <c r="Q106" s="99"/>
      <c r="R106" s="99"/>
      <c r="S106" s="99"/>
      <c r="T106" s="99"/>
      <c r="U106" s="99"/>
      <c r="V106" s="99"/>
      <c r="W106" s="99"/>
      <c r="X106" s="99"/>
    </row>
    <row r="107" spans="1:24" s="5" customFormat="1" ht="12.75" customHeight="1" x14ac:dyDescent="0.2">
      <c r="A107" s="76">
        <v>3239</v>
      </c>
      <c r="B107" s="77" t="s">
        <v>79</v>
      </c>
      <c r="C107" s="99">
        <f t="shared" si="37"/>
        <v>0</v>
      </c>
      <c r="D107" s="102">
        <f t="shared" si="37"/>
        <v>0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102"/>
      <c r="Q107" s="99"/>
      <c r="R107" s="99"/>
      <c r="S107" s="99"/>
      <c r="T107" s="99"/>
      <c r="U107" s="99"/>
      <c r="V107" s="99"/>
      <c r="W107" s="99"/>
      <c r="X107" s="99"/>
    </row>
    <row r="108" spans="1:24" s="5" customFormat="1" ht="12.75" customHeight="1" x14ac:dyDescent="0.2">
      <c r="A108" s="82">
        <v>329</v>
      </c>
      <c r="B108" s="80" t="s">
        <v>89</v>
      </c>
      <c r="C108" s="98">
        <f t="shared" ref="C108:X108" si="39">SUM(C109,C110,C111,C112,)</f>
        <v>14600</v>
      </c>
      <c r="D108" s="101">
        <f t="shared" si="39"/>
        <v>9200</v>
      </c>
      <c r="E108" s="98">
        <f t="shared" si="39"/>
        <v>0</v>
      </c>
      <c r="F108" s="98"/>
      <c r="G108" s="98">
        <f t="shared" si="39"/>
        <v>0</v>
      </c>
      <c r="H108" s="98"/>
      <c r="I108" s="98">
        <f t="shared" si="39"/>
        <v>0</v>
      </c>
      <c r="J108" s="98"/>
      <c r="K108" s="98">
        <f t="shared" si="39"/>
        <v>0</v>
      </c>
      <c r="L108" s="98"/>
      <c r="M108" s="98">
        <f t="shared" si="39"/>
        <v>0</v>
      </c>
      <c r="N108" s="98"/>
      <c r="O108" s="98">
        <f t="shared" si="39"/>
        <v>14600</v>
      </c>
      <c r="P108" s="101">
        <f t="shared" si="39"/>
        <v>9200</v>
      </c>
      <c r="Q108" s="98">
        <f t="shared" si="39"/>
        <v>0</v>
      </c>
      <c r="R108" s="98"/>
      <c r="S108" s="98">
        <f t="shared" si="39"/>
        <v>0</v>
      </c>
      <c r="T108" s="98"/>
      <c r="U108" s="98">
        <f t="shared" si="39"/>
        <v>0</v>
      </c>
      <c r="V108" s="98"/>
      <c r="W108" s="98"/>
      <c r="X108" s="98">
        <f t="shared" si="39"/>
        <v>0</v>
      </c>
    </row>
    <row r="109" spans="1:24" s="5" customFormat="1" ht="12.75" customHeight="1" x14ac:dyDescent="0.2">
      <c r="A109" s="76">
        <v>3293</v>
      </c>
      <c r="B109" s="77" t="s">
        <v>90</v>
      </c>
      <c r="C109" s="99">
        <f t="shared" si="37"/>
        <v>0</v>
      </c>
      <c r="D109" s="102">
        <f t="shared" si="37"/>
        <v>0</v>
      </c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102"/>
      <c r="Q109" s="99"/>
      <c r="R109" s="99"/>
      <c r="S109" s="99"/>
      <c r="T109" s="99"/>
      <c r="U109" s="99"/>
      <c r="V109" s="99"/>
      <c r="W109" s="99"/>
      <c r="X109" s="99"/>
    </row>
    <row r="110" spans="1:24" s="5" customFormat="1" ht="12.75" customHeight="1" x14ac:dyDescent="0.2">
      <c r="A110" s="76">
        <v>3294</v>
      </c>
      <c r="B110" s="77" t="s">
        <v>91</v>
      </c>
      <c r="C110" s="99">
        <f t="shared" si="37"/>
        <v>0</v>
      </c>
      <c r="D110" s="102">
        <f t="shared" si="37"/>
        <v>0</v>
      </c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102"/>
      <c r="Q110" s="99"/>
      <c r="R110" s="99"/>
      <c r="S110" s="99"/>
      <c r="T110" s="99"/>
      <c r="U110" s="99"/>
      <c r="V110" s="99"/>
      <c r="W110" s="99"/>
      <c r="X110" s="99"/>
    </row>
    <row r="111" spans="1:24" s="5" customFormat="1" ht="12.75" customHeight="1" x14ac:dyDescent="0.2">
      <c r="A111" s="76">
        <v>3295</v>
      </c>
      <c r="B111" s="77" t="s">
        <v>92</v>
      </c>
      <c r="C111" s="99">
        <f t="shared" si="37"/>
        <v>0</v>
      </c>
      <c r="D111" s="102">
        <f t="shared" si="37"/>
        <v>0</v>
      </c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102"/>
      <c r="Q111" s="99"/>
      <c r="R111" s="99"/>
      <c r="S111" s="99"/>
      <c r="T111" s="99"/>
      <c r="U111" s="99"/>
      <c r="V111" s="99"/>
      <c r="W111" s="99"/>
      <c r="X111" s="99"/>
    </row>
    <row r="112" spans="1:24" s="5" customFormat="1" ht="12.75" customHeight="1" x14ac:dyDescent="0.2">
      <c r="A112" s="76">
        <v>3299</v>
      </c>
      <c r="B112" s="77" t="s">
        <v>88</v>
      </c>
      <c r="C112" s="99">
        <f t="shared" si="37"/>
        <v>14600</v>
      </c>
      <c r="D112" s="194">
        <v>9200</v>
      </c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>
        <v>14600</v>
      </c>
      <c r="P112" s="102">
        <v>9200</v>
      </c>
      <c r="Q112" s="99"/>
      <c r="R112" s="99"/>
      <c r="S112" s="99"/>
      <c r="T112" s="99"/>
      <c r="U112" s="99"/>
      <c r="V112" s="99"/>
      <c r="W112" s="99"/>
      <c r="X112" s="99"/>
    </row>
    <row r="113" spans="1:24" s="5" customFormat="1" ht="12.75" customHeight="1" x14ac:dyDescent="0.2">
      <c r="A113" s="82">
        <v>34</v>
      </c>
      <c r="B113" s="80" t="s">
        <v>20</v>
      </c>
      <c r="C113" s="98">
        <f>SUM(C114)</f>
        <v>0</v>
      </c>
      <c r="D113" s="101">
        <f>SUM(D114)</f>
        <v>0</v>
      </c>
      <c r="E113" s="98">
        <f t="shared" ref="E113:X113" si="40">SUM(E114)</f>
        <v>0</v>
      </c>
      <c r="F113" s="98"/>
      <c r="G113" s="98">
        <f t="shared" si="40"/>
        <v>0</v>
      </c>
      <c r="H113" s="98"/>
      <c r="I113" s="98">
        <f t="shared" si="40"/>
        <v>0</v>
      </c>
      <c r="J113" s="98"/>
      <c r="K113" s="98">
        <f t="shared" si="40"/>
        <v>0</v>
      </c>
      <c r="L113" s="98"/>
      <c r="M113" s="98">
        <f t="shared" si="40"/>
        <v>0</v>
      </c>
      <c r="N113" s="98"/>
      <c r="O113" s="98">
        <f t="shared" si="40"/>
        <v>0</v>
      </c>
      <c r="P113" s="101">
        <f t="shared" si="40"/>
        <v>0</v>
      </c>
      <c r="Q113" s="98">
        <f t="shared" si="40"/>
        <v>0</v>
      </c>
      <c r="R113" s="98"/>
      <c r="S113" s="98">
        <f t="shared" si="40"/>
        <v>0</v>
      </c>
      <c r="T113" s="98"/>
      <c r="U113" s="98">
        <f t="shared" si="40"/>
        <v>0</v>
      </c>
      <c r="V113" s="98"/>
      <c r="W113" s="98"/>
      <c r="X113" s="98">
        <f t="shared" si="40"/>
        <v>0</v>
      </c>
    </row>
    <row r="114" spans="1:24" s="5" customFormat="1" ht="12.75" customHeight="1" x14ac:dyDescent="0.2">
      <c r="A114" s="87">
        <v>343</v>
      </c>
      <c r="B114" s="88" t="s">
        <v>21</v>
      </c>
      <c r="C114" s="100">
        <f>SUM(C115,C116,C117,C118)</f>
        <v>0</v>
      </c>
      <c r="D114" s="184">
        <f>SUM(D115,D116,D117,D118)</f>
        <v>0</v>
      </c>
      <c r="E114" s="100">
        <f t="shared" ref="E114:X114" si="41">SUM(E115,E116,E117,E118)</f>
        <v>0</v>
      </c>
      <c r="F114" s="100"/>
      <c r="G114" s="100">
        <f t="shared" si="41"/>
        <v>0</v>
      </c>
      <c r="H114" s="100"/>
      <c r="I114" s="100">
        <f t="shared" si="41"/>
        <v>0</v>
      </c>
      <c r="J114" s="100"/>
      <c r="K114" s="100">
        <f t="shared" si="41"/>
        <v>0</v>
      </c>
      <c r="L114" s="100"/>
      <c r="M114" s="100">
        <f t="shared" si="41"/>
        <v>0</v>
      </c>
      <c r="N114" s="100"/>
      <c r="O114" s="100">
        <f t="shared" si="41"/>
        <v>0</v>
      </c>
      <c r="P114" s="184">
        <f t="shared" si="41"/>
        <v>0</v>
      </c>
      <c r="Q114" s="100">
        <f t="shared" si="41"/>
        <v>0</v>
      </c>
      <c r="R114" s="100"/>
      <c r="S114" s="100">
        <f t="shared" si="41"/>
        <v>0</v>
      </c>
      <c r="T114" s="100"/>
      <c r="U114" s="100">
        <f t="shared" si="41"/>
        <v>0</v>
      </c>
      <c r="V114" s="100"/>
      <c r="W114" s="100"/>
      <c r="X114" s="100">
        <f t="shared" si="41"/>
        <v>0</v>
      </c>
    </row>
    <row r="115" spans="1:24" s="5" customFormat="1" ht="12.75" customHeight="1" x14ac:dyDescent="0.2">
      <c r="A115" s="76">
        <v>3431</v>
      </c>
      <c r="B115" s="77" t="s">
        <v>80</v>
      </c>
      <c r="C115" s="99">
        <f t="shared" ref="C115:D118" si="42">SUM(O115)</f>
        <v>0</v>
      </c>
      <c r="D115" s="102">
        <f t="shared" si="42"/>
        <v>0</v>
      </c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102"/>
      <c r="Q115" s="99"/>
      <c r="R115" s="99"/>
      <c r="S115" s="99"/>
      <c r="T115" s="99"/>
      <c r="U115" s="99"/>
      <c r="V115" s="99"/>
      <c r="W115" s="99"/>
      <c r="X115" s="99"/>
    </row>
    <row r="116" spans="1:24" s="5" customFormat="1" ht="12.75" customHeight="1" x14ac:dyDescent="0.2">
      <c r="A116" s="76">
        <v>3432</v>
      </c>
      <c r="B116" s="77" t="s">
        <v>81</v>
      </c>
      <c r="C116" s="99">
        <f t="shared" si="42"/>
        <v>0</v>
      </c>
      <c r="D116" s="102">
        <f t="shared" si="42"/>
        <v>0</v>
      </c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102"/>
      <c r="Q116" s="99"/>
      <c r="R116" s="99"/>
      <c r="S116" s="99"/>
      <c r="T116" s="99"/>
      <c r="U116" s="99"/>
      <c r="V116" s="99"/>
      <c r="W116" s="99"/>
      <c r="X116" s="99"/>
    </row>
    <row r="117" spans="1:24" s="5" customFormat="1" ht="12.75" customHeight="1" x14ac:dyDescent="0.2">
      <c r="A117" s="76">
        <v>3433</v>
      </c>
      <c r="B117" s="77" t="s">
        <v>82</v>
      </c>
      <c r="C117" s="99">
        <f t="shared" si="42"/>
        <v>0</v>
      </c>
      <c r="D117" s="102">
        <f t="shared" si="42"/>
        <v>0</v>
      </c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102"/>
      <c r="Q117" s="99"/>
      <c r="R117" s="99"/>
      <c r="S117" s="99"/>
      <c r="T117" s="99"/>
      <c r="U117" s="99"/>
      <c r="V117" s="99"/>
      <c r="W117" s="99"/>
      <c r="X117" s="99"/>
    </row>
    <row r="118" spans="1:24" s="5" customFormat="1" ht="12.75" customHeight="1" x14ac:dyDescent="0.2">
      <c r="A118" s="76">
        <v>3434</v>
      </c>
      <c r="B118" s="77" t="s">
        <v>83</v>
      </c>
      <c r="C118" s="99">
        <f t="shared" si="42"/>
        <v>0</v>
      </c>
      <c r="D118" s="102">
        <f t="shared" si="42"/>
        <v>0</v>
      </c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102"/>
      <c r="Q118" s="99"/>
      <c r="R118" s="99"/>
      <c r="S118" s="99"/>
      <c r="T118" s="99"/>
      <c r="U118" s="99"/>
      <c r="V118" s="99"/>
      <c r="W118" s="99"/>
      <c r="X118" s="99"/>
    </row>
    <row r="119" spans="1:24" s="5" customFormat="1" ht="12.75" customHeight="1" x14ac:dyDescent="0.2">
      <c r="A119" s="82">
        <v>4</v>
      </c>
      <c r="B119" s="80" t="s">
        <v>22</v>
      </c>
      <c r="C119" s="98">
        <f>SUM(C120)</f>
        <v>0</v>
      </c>
      <c r="D119" s="101">
        <f>SUM(D120)</f>
        <v>8110</v>
      </c>
      <c r="E119" s="98">
        <f t="shared" ref="E119:X119" si="43">SUM(E120)</f>
        <v>0</v>
      </c>
      <c r="F119" s="98"/>
      <c r="G119" s="98">
        <f t="shared" si="43"/>
        <v>0</v>
      </c>
      <c r="H119" s="98"/>
      <c r="I119" s="98">
        <f t="shared" si="43"/>
        <v>0</v>
      </c>
      <c r="J119" s="98"/>
      <c r="K119" s="98">
        <f t="shared" si="43"/>
        <v>0</v>
      </c>
      <c r="L119" s="98"/>
      <c r="M119" s="98">
        <f t="shared" si="43"/>
        <v>0</v>
      </c>
      <c r="N119" s="98"/>
      <c r="O119" s="98">
        <f t="shared" si="43"/>
        <v>0</v>
      </c>
      <c r="P119" s="101">
        <f t="shared" si="43"/>
        <v>8110</v>
      </c>
      <c r="Q119" s="98">
        <f t="shared" si="43"/>
        <v>0</v>
      </c>
      <c r="R119" s="98"/>
      <c r="S119" s="98">
        <f t="shared" si="43"/>
        <v>0</v>
      </c>
      <c r="T119" s="98"/>
      <c r="U119" s="98">
        <f t="shared" si="43"/>
        <v>0</v>
      </c>
      <c r="V119" s="98"/>
      <c r="W119" s="98"/>
      <c r="X119" s="98">
        <f t="shared" si="43"/>
        <v>0</v>
      </c>
    </row>
    <row r="120" spans="1:24" s="5" customFormat="1" ht="12.75" customHeight="1" x14ac:dyDescent="0.2">
      <c r="A120" s="82">
        <v>42</v>
      </c>
      <c r="B120" s="80" t="s">
        <v>41</v>
      </c>
      <c r="C120" s="100">
        <f t="shared" ref="C120:X120" si="44">SUM(C121,C126,C129)</f>
        <v>0</v>
      </c>
      <c r="D120" s="184">
        <f t="shared" si="44"/>
        <v>8110</v>
      </c>
      <c r="E120" s="100">
        <f t="shared" si="44"/>
        <v>0</v>
      </c>
      <c r="F120" s="100"/>
      <c r="G120" s="100">
        <f t="shared" si="44"/>
        <v>0</v>
      </c>
      <c r="H120" s="100"/>
      <c r="I120" s="100">
        <f t="shared" si="44"/>
        <v>0</v>
      </c>
      <c r="J120" s="100"/>
      <c r="K120" s="100">
        <f t="shared" si="44"/>
        <v>0</v>
      </c>
      <c r="L120" s="100"/>
      <c r="M120" s="100">
        <f t="shared" si="44"/>
        <v>0</v>
      </c>
      <c r="N120" s="100"/>
      <c r="O120" s="100">
        <f t="shared" si="44"/>
        <v>0</v>
      </c>
      <c r="P120" s="184">
        <v>8110</v>
      </c>
      <c r="Q120" s="100">
        <f t="shared" si="44"/>
        <v>0</v>
      </c>
      <c r="R120" s="100"/>
      <c r="S120" s="100">
        <f t="shared" si="44"/>
        <v>0</v>
      </c>
      <c r="T120" s="100"/>
      <c r="U120" s="100">
        <f t="shared" si="44"/>
        <v>0</v>
      </c>
      <c r="V120" s="100"/>
      <c r="W120" s="100"/>
      <c r="X120" s="100">
        <f t="shared" si="44"/>
        <v>0</v>
      </c>
    </row>
    <row r="121" spans="1:24" s="5" customFormat="1" ht="12.75" customHeight="1" x14ac:dyDescent="0.2">
      <c r="A121" s="87">
        <v>421</v>
      </c>
      <c r="B121" s="88" t="s">
        <v>35</v>
      </c>
      <c r="C121" s="100">
        <f>SUM(C122:C125)</f>
        <v>0</v>
      </c>
      <c r="D121" s="184">
        <f>SUM(D122:D125)</f>
        <v>0</v>
      </c>
      <c r="E121" s="100">
        <f t="shared" ref="E121:X121" si="45">SUM(E122:E125)</f>
        <v>0</v>
      </c>
      <c r="F121" s="100"/>
      <c r="G121" s="100">
        <f t="shared" si="45"/>
        <v>0</v>
      </c>
      <c r="H121" s="100"/>
      <c r="I121" s="100">
        <f t="shared" si="45"/>
        <v>0</v>
      </c>
      <c r="J121" s="100"/>
      <c r="K121" s="100">
        <f t="shared" si="45"/>
        <v>0</v>
      </c>
      <c r="L121" s="100"/>
      <c r="M121" s="100">
        <f t="shared" si="45"/>
        <v>0</v>
      </c>
      <c r="N121" s="100"/>
      <c r="O121" s="100">
        <f t="shared" si="45"/>
        <v>0</v>
      </c>
      <c r="P121" s="184">
        <f t="shared" si="45"/>
        <v>0</v>
      </c>
      <c r="Q121" s="100">
        <f t="shared" si="45"/>
        <v>0</v>
      </c>
      <c r="R121" s="100"/>
      <c r="S121" s="100">
        <f t="shared" si="45"/>
        <v>0</v>
      </c>
      <c r="T121" s="100"/>
      <c r="U121" s="100">
        <f t="shared" si="45"/>
        <v>0</v>
      </c>
      <c r="V121" s="100"/>
      <c r="W121" s="100"/>
      <c r="X121" s="100">
        <f t="shared" si="45"/>
        <v>0</v>
      </c>
    </row>
    <row r="122" spans="1:24" s="5" customFormat="1" ht="12.75" customHeight="1" x14ac:dyDescent="0.2">
      <c r="A122" s="76">
        <v>4211</v>
      </c>
      <c r="B122" s="77" t="s">
        <v>84</v>
      </c>
      <c r="C122" s="99">
        <f t="shared" ref="C122:D125" si="46">SUM(O122)</f>
        <v>0</v>
      </c>
      <c r="D122" s="102">
        <f t="shared" si="46"/>
        <v>0</v>
      </c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102"/>
      <c r="Q122" s="99"/>
      <c r="R122" s="99"/>
      <c r="S122" s="99"/>
      <c r="T122" s="99"/>
      <c r="U122" s="99"/>
      <c r="V122" s="99"/>
      <c r="W122" s="99"/>
      <c r="X122" s="99"/>
    </row>
    <row r="123" spans="1:24" s="5" customFormat="1" ht="12.75" customHeight="1" x14ac:dyDescent="0.2">
      <c r="A123" s="76">
        <v>4212</v>
      </c>
      <c r="B123" s="77" t="s">
        <v>85</v>
      </c>
      <c r="C123" s="99">
        <f t="shared" si="46"/>
        <v>0</v>
      </c>
      <c r="D123" s="102">
        <f t="shared" si="46"/>
        <v>0</v>
      </c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102"/>
      <c r="Q123" s="99"/>
      <c r="R123" s="99"/>
      <c r="S123" s="99"/>
      <c r="T123" s="99"/>
      <c r="U123" s="99"/>
      <c r="V123" s="99"/>
      <c r="W123" s="99"/>
      <c r="X123" s="99"/>
    </row>
    <row r="124" spans="1:24" s="5" customFormat="1" ht="12.75" customHeight="1" x14ac:dyDescent="0.2">
      <c r="A124" s="76">
        <v>4213</v>
      </c>
      <c r="B124" s="77" t="s">
        <v>86</v>
      </c>
      <c r="C124" s="99">
        <f t="shared" si="46"/>
        <v>0</v>
      </c>
      <c r="D124" s="102">
        <f t="shared" si="46"/>
        <v>0</v>
      </c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2"/>
      <c r="Q124" s="99"/>
      <c r="R124" s="99"/>
      <c r="S124" s="99"/>
      <c r="T124" s="99"/>
      <c r="U124" s="99"/>
      <c r="V124" s="99"/>
      <c r="W124" s="99"/>
      <c r="X124" s="99"/>
    </row>
    <row r="125" spans="1:24" s="5" customFormat="1" ht="12.75" customHeight="1" x14ac:dyDescent="0.2">
      <c r="A125" s="76">
        <v>4214</v>
      </c>
      <c r="B125" s="77" t="s">
        <v>87</v>
      </c>
      <c r="C125" s="99">
        <f t="shared" si="46"/>
        <v>0</v>
      </c>
      <c r="D125" s="102">
        <f t="shared" si="46"/>
        <v>0</v>
      </c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102"/>
      <c r="Q125" s="99"/>
      <c r="R125" s="99"/>
      <c r="S125" s="99"/>
      <c r="T125" s="99"/>
      <c r="U125" s="99"/>
      <c r="V125" s="99"/>
      <c r="W125" s="99"/>
      <c r="X125" s="99"/>
    </row>
    <row r="126" spans="1:24" s="5" customFormat="1" ht="12.75" customHeight="1" x14ac:dyDescent="0.2">
      <c r="A126" s="82">
        <v>422</v>
      </c>
      <c r="B126" s="80" t="s">
        <v>93</v>
      </c>
      <c r="C126" s="100">
        <f t="shared" ref="C126:X126" si="47">SUM(C127:C128)</f>
        <v>0</v>
      </c>
      <c r="D126" s="184">
        <f>SUM(D127:D128)</f>
        <v>6610</v>
      </c>
      <c r="E126" s="100">
        <f t="shared" si="47"/>
        <v>0</v>
      </c>
      <c r="F126" s="100"/>
      <c r="G126" s="100">
        <f t="shared" si="47"/>
        <v>0</v>
      </c>
      <c r="H126" s="100"/>
      <c r="I126" s="100">
        <f t="shared" si="47"/>
        <v>0</v>
      </c>
      <c r="J126" s="100"/>
      <c r="K126" s="100">
        <f t="shared" si="47"/>
        <v>0</v>
      </c>
      <c r="L126" s="100"/>
      <c r="M126" s="100">
        <f t="shared" si="47"/>
        <v>0</v>
      </c>
      <c r="N126" s="100"/>
      <c r="O126" s="100">
        <f t="shared" si="47"/>
        <v>0</v>
      </c>
      <c r="P126" s="184">
        <v>6610</v>
      </c>
      <c r="Q126" s="100">
        <f t="shared" si="47"/>
        <v>0</v>
      </c>
      <c r="R126" s="100"/>
      <c r="S126" s="100">
        <f t="shared" si="47"/>
        <v>0</v>
      </c>
      <c r="T126" s="100"/>
      <c r="U126" s="100">
        <f t="shared" si="47"/>
        <v>0</v>
      </c>
      <c r="V126" s="100"/>
      <c r="W126" s="100"/>
      <c r="X126" s="100">
        <f t="shared" si="47"/>
        <v>0</v>
      </c>
    </row>
    <row r="127" spans="1:24" s="5" customFormat="1" x14ac:dyDescent="0.2">
      <c r="A127" s="92">
        <v>4221</v>
      </c>
      <c r="B127" s="77" t="s">
        <v>95</v>
      </c>
      <c r="C127" s="99">
        <f>SUM(O127)</f>
        <v>0</v>
      </c>
      <c r="D127" s="102">
        <f>SUM(P127)</f>
        <v>0</v>
      </c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101"/>
      <c r="Q127" s="98"/>
      <c r="R127" s="98"/>
      <c r="S127" s="98"/>
      <c r="T127" s="98"/>
      <c r="U127" s="98"/>
      <c r="V127" s="98"/>
      <c r="W127" s="98"/>
      <c r="X127" s="98"/>
    </row>
    <row r="128" spans="1:24" s="5" customFormat="1" x14ac:dyDescent="0.2">
      <c r="A128" s="76">
        <v>4226</v>
      </c>
      <c r="B128" s="77" t="s">
        <v>96</v>
      </c>
      <c r="C128" s="99">
        <f>SUM(O128)</f>
        <v>0</v>
      </c>
      <c r="D128" s="102">
        <v>6610</v>
      </c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102">
        <v>6610</v>
      </c>
      <c r="Q128" s="98"/>
      <c r="R128" s="98"/>
      <c r="S128" s="98"/>
      <c r="T128" s="98"/>
      <c r="U128" s="98"/>
      <c r="V128" s="98"/>
      <c r="W128" s="98"/>
      <c r="X128" s="98"/>
    </row>
    <row r="129" spans="1:24" s="5" customFormat="1" ht="25.5" x14ac:dyDescent="0.2">
      <c r="A129" s="82">
        <v>424</v>
      </c>
      <c r="B129" s="80" t="s">
        <v>94</v>
      </c>
      <c r="C129" s="98">
        <f t="shared" ref="C129:X129" si="48">C130</f>
        <v>0</v>
      </c>
      <c r="D129" s="101">
        <f t="shared" si="48"/>
        <v>1500</v>
      </c>
      <c r="E129" s="98">
        <f t="shared" si="48"/>
        <v>0</v>
      </c>
      <c r="F129" s="98"/>
      <c r="G129" s="98">
        <f t="shared" si="48"/>
        <v>0</v>
      </c>
      <c r="H129" s="98"/>
      <c r="I129" s="98">
        <f t="shared" si="48"/>
        <v>0</v>
      </c>
      <c r="J129" s="98"/>
      <c r="K129" s="98">
        <f t="shared" si="48"/>
        <v>0</v>
      </c>
      <c r="L129" s="98"/>
      <c r="M129" s="98">
        <f t="shared" si="48"/>
        <v>0</v>
      </c>
      <c r="N129" s="98"/>
      <c r="O129" s="98">
        <f t="shared" si="48"/>
        <v>0</v>
      </c>
      <c r="P129" s="101">
        <f t="shared" si="48"/>
        <v>1500</v>
      </c>
      <c r="Q129" s="98">
        <f t="shared" si="48"/>
        <v>0</v>
      </c>
      <c r="R129" s="98"/>
      <c r="S129" s="98">
        <f t="shared" si="48"/>
        <v>0</v>
      </c>
      <c r="T129" s="98"/>
      <c r="U129" s="98">
        <f t="shared" si="48"/>
        <v>0</v>
      </c>
      <c r="V129" s="98"/>
      <c r="W129" s="98"/>
      <c r="X129" s="98">
        <f t="shared" si="48"/>
        <v>0</v>
      </c>
    </row>
    <row r="130" spans="1:24" s="5" customFormat="1" x14ac:dyDescent="0.2">
      <c r="A130" s="90">
        <v>4241</v>
      </c>
      <c r="B130" s="91" t="s">
        <v>97</v>
      </c>
      <c r="C130" s="99">
        <f>SUM(O130)</f>
        <v>0</v>
      </c>
      <c r="D130" s="102">
        <v>1500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102">
        <v>1500</v>
      </c>
      <c r="Q130" s="98"/>
      <c r="R130" s="98"/>
      <c r="S130" s="98"/>
      <c r="T130" s="98"/>
      <c r="U130" s="98"/>
      <c r="V130" s="98"/>
      <c r="W130" s="98"/>
      <c r="X130" s="98"/>
    </row>
    <row r="131" spans="1:24" s="5" customFormat="1" x14ac:dyDescent="0.2">
      <c r="A131" s="76"/>
      <c r="B131" s="80" t="s">
        <v>98</v>
      </c>
      <c r="C131" s="98">
        <f>SUM(C72,C119)</f>
        <v>3244000</v>
      </c>
      <c r="D131" s="101">
        <f>SUM(D72,D119,D422)</f>
        <v>2837540</v>
      </c>
      <c r="E131" s="98">
        <f t="shared" ref="E131:X131" si="49">SUM(E72,E119)</f>
        <v>0</v>
      </c>
      <c r="F131" s="98"/>
      <c r="G131" s="98">
        <f t="shared" si="49"/>
        <v>0</v>
      </c>
      <c r="H131" s="98"/>
      <c r="I131" s="98">
        <f t="shared" si="49"/>
        <v>0</v>
      </c>
      <c r="J131" s="98"/>
      <c r="K131" s="98">
        <f t="shared" si="49"/>
        <v>0</v>
      </c>
      <c r="L131" s="98"/>
      <c r="M131" s="98">
        <f t="shared" si="49"/>
        <v>0</v>
      </c>
      <c r="N131" s="98"/>
      <c r="O131" s="98">
        <f t="shared" si="49"/>
        <v>3244000</v>
      </c>
      <c r="P131" s="101">
        <f t="shared" si="49"/>
        <v>2837540</v>
      </c>
      <c r="Q131" s="98">
        <f t="shared" si="49"/>
        <v>0</v>
      </c>
      <c r="R131" s="98"/>
      <c r="S131" s="98">
        <f t="shared" si="49"/>
        <v>0</v>
      </c>
      <c r="T131" s="98"/>
      <c r="U131" s="98">
        <f t="shared" si="49"/>
        <v>0</v>
      </c>
      <c r="V131" s="98"/>
      <c r="W131" s="98"/>
      <c r="X131" s="98">
        <f t="shared" si="49"/>
        <v>0</v>
      </c>
    </row>
    <row r="132" spans="1:24" s="5" customFormat="1" x14ac:dyDescent="0.2">
      <c r="A132" s="95" t="s">
        <v>53</v>
      </c>
      <c r="B132" s="96" t="s">
        <v>40</v>
      </c>
      <c r="C132" s="101" t="s">
        <v>99</v>
      </c>
      <c r="D132" s="101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</row>
    <row r="133" spans="1:24" s="5" customFormat="1" x14ac:dyDescent="0.2">
      <c r="A133" s="82">
        <v>3</v>
      </c>
      <c r="B133" s="80" t="s">
        <v>36</v>
      </c>
      <c r="C133" s="98">
        <f t="shared" ref="C133:X133" si="50">SUM(C134,C145,C174)</f>
        <v>230300</v>
      </c>
      <c r="D133" s="101">
        <f>SUM(D134,D145,D174)</f>
        <v>192735.5</v>
      </c>
      <c r="E133" s="98">
        <f t="shared" si="50"/>
        <v>0</v>
      </c>
      <c r="F133" s="98"/>
      <c r="G133" s="98">
        <f t="shared" si="50"/>
        <v>34300</v>
      </c>
      <c r="H133" s="101">
        <f>SUM(H134,H145,H174)</f>
        <v>47595</v>
      </c>
      <c r="I133" s="98">
        <f t="shared" si="50"/>
        <v>186000</v>
      </c>
      <c r="J133" s="101">
        <f>SUM(J134,J145,J174)</f>
        <v>145141</v>
      </c>
      <c r="K133" s="98">
        <f t="shared" si="50"/>
        <v>0</v>
      </c>
      <c r="L133" s="98"/>
      <c r="M133" s="98">
        <f t="shared" si="50"/>
        <v>0</v>
      </c>
      <c r="N133" s="98"/>
      <c r="O133" s="98">
        <f t="shared" si="50"/>
        <v>10000</v>
      </c>
      <c r="P133" s="101"/>
      <c r="Q133" s="98">
        <f t="shared" si="50"/>
        <v>0</v>
      </c>
      <c r="R133" s="98"/>
      <c r="S133" s="98">
        <f t="shared" si="50"/>
        <v>0</v>
      </c>
      <c r="T133" s="101"/>
      <c r="U133" s="98">
        <f t="shared" si="50"/>
        <v>0</v>
      </c>
      <c r="V133" s="98"/>
      <c r="W133" s="98"/>
      <c r="X133" s="98">
        <f t="shared" si="50"/>
        <v>0</v>
      </c>
    </row>
    <row r="134" spans="1:24" s="5" customFormat="1" x14ac:dyDescent="0.2">
      <c r="A134" s="82">
        <v>31</v>
      </c>
      <c r="B134" s="80" t="s">
        <v>12</v>
      </c>
      <c r="C134" s="98">
        <f>SUM(C135,C140,C142)</f>
        <v>0</v>
      </c>
      <c r="D134" s="101">
        <f>SUM(D135,D140,D142)</f>
        <v>0</v>
      </c>
      <c r="E134" s="98">
        <f t="shared" ref="E134:X134" si="51">SUM(E135,E140,E142)</f>
        <v>0</v>
      </c>
      <c r="F134" s="98"/>
      <c r="G134" s="98">
        <f t="shared" si="51"/>
        <v>0</v>
      </c>
      <c r="H134" s="101">
        <f>SUM(H135,H140,H142)</f>
        <v>0</v>
      </c>
      <c r="I134" s="98">
        <f t="shared" si="51"/>
        <v>0</v>
      </c>
      <c r="J134" s="101">
        <f>SUM(J135,J140,J142)</f>
        <v>0</v>
      </c>
      <c r="K134" s="98">
        <f t="shared" si="51"/>
        <v>0</v>
      </c>
      <c r="L134" s="98"/>
      <c r="M134" s="98">
        <f t="shared" si="51"/>
        <v>0</v>
      </c>
      <c r="N134" s="98"/>
      <c r="O134" s="98">
        <f t="shared" si="51"/>
        <v>0</v>
      </c>
      <c r="P134" s="101">
        <f>SUM(P135,P140,P142)</f>
        <v>0</v>
      </c>
      <c r="Q134" s="98">
        <f t="shared" si="51"/>
        <v>0</v>
      </c>
      <c r="R134" s="98"/>
      <c r="S134" s="98">
        <f t="shared" si="51"/>
        <v>0</v>
      </c>
      <c r="T134" s="101">
        <f>SUM(T135,T140,T142)</f>
        <v>0</v>
      </c>
      <c r="U134" s="98">
        <f t="shared" si="51"/>
        <v>0</v>
      </c>
      <c r="V134" s="98"/>
      <c r="W134" s="98"/>
      <c r="X134" s="98">
        <f t="shared" si="51"/>
        <v>0</v>
      </c>
    </row>
    <row r="135" spans="1:24" s="5" customFormat="1" x14ac:dyDescent="0.2">
      <c r="A135" s="87">
        <v>311</v>
      </c>
      <c r="B135" s="88" t="s">
        <v>13</v>
      </c>
      <c r="C135" s="98">
        <f>SUM(C136,C137,C138,C139)</f>
        <v>0</v>
      </c>
      <c r="D135" s="101">
        <f>SUM(D136,D137,D138,D139)</f>
        <v>0</v>
      </c>
      <c r="E135" s="98">
        <f t="shared" ref="E135:X135" si="52">SUM(E136,E137,E138,E139)</f>
        <v>0</v>
      </c>
      <c r="F135" s="98"/>
      <c r="G135" s="98">
        <f t="shared" si="52"/>
        <v>0</v>
      </c>
      <c r="H135" s="101">
        <f>SUM(H136,H137,H138,H139)</f>
        <v>0</v>
      </c>
      <c r="I135" s="98">
        <f t="shared" si="52"/>
        <v>0</v>
      </c>
      <c r="J135" s="101">
        <f>SUM(J136,J137,J138,J139)</f>
        <v>0</v>
      </c>
      <c r="K135" s="98">
        <f t="shared" si="52"/>
        <v>0</v>
      </c>
      <c r="L135" s="98"/>
      <c r="M135" s="98">
        <f t="shared" si="52"/>
        <v>0</v>
      </c>
      <c r="N135" s="98"/>
      <c r="O135" s="98">
        <f t="shared" si="52"/>
        <v>0</v>
      </c>
      <c r="P135" s="101">
        <f>SUM(P136,P137,P138,P139)</f>
        <v>0</v>
      </c>
      <c r="Q135" s="98">
        <f t="shared" si="52"/>
        <v>0</v>
      </c>
      <c r="R135" s="98"/>
      <c r="S135" s="98">
        <f t="shared" si="52"/>
        <v>0</v>
      </c>
      <c r="T135" s="101">
        <f>SUM(T136,T137,T138,T139)</f>
        <v>0</v>
      </c>
      <c r="U135" s="98">
        <f t="shared" si="52"/>
        <v>0</v>
      </c>
      <c r="V135" s="98"/>
      <c r="W135" s="98"/>
      <c r="X135" s="98">
        <f t="shared" si="52"/>
        <v>0</v>
      </c>
    </row>
    <row r="136" spans="1:24" s="5" customFormat="1" x14ac:dyDescent="0.2">
      <c r="A136" s="76">
        <v>3111</v>
      </c>
      <c r="B136" s="77" t="s">
        <v>54</v>
      </c>
      <c r="C136" s="99">
        <f>SUM(G136+I136+O136+S136)</f>
        <v>0</v>
      </c>
      <c r="D136" s="102">
        <f>SUM(H136+J136+P136+T136)</f>
        <v>0</v>
      </c>
      <c r="E136" s="99"/>
      <c r="F136" s="99"/>
      <c r="G136" s="99"/>
      <c r="H136" s="102"/>
      <c r="I136" s="99"/>
      <c r="J136" s="102"/>
      <c r="K136" s="99"/>
      <c r="L136" s="99"/>
      <c r="M136" s="99"/>
      <c r="N136" s="99"/>
      <c r="O136" s="99"/>
      <c r="P136" s="102"/>
      <c r="Q136" s="99"/>
      <c r="R136" s="99"/>
      <c r="S136" s="99"/>
      <c r="T136" s="102"/>
      <c r="U136" s="99"/>
      <c r="V136" s="99"/>
      <c r="W136" s="99"/>
      <c r="X136" s="99"/>
    </row>
    <row r="137" spans="1:24" s="5" customFormat="1" x14ac:dyDescent="0.2">
      <c r="A137" s="76">
        <v>3112</v>
      </c>
      <c r="B137" s="77" t="s">
        <v>55</v>
      </c>
      <c r="C137" s="99">
        <f t="shared" ref="C137:D139" si="53">SUM(G137+I137+O137+S137)</f>
        <v>0</v>
      </c>
      <c r="D137" s="102">
        <f t="shared" si="53"/>
        <v>0</v>
      </c>
      <c r="E137" s="99"/>
      <c r="F137" s="99"/>
      <c r="G137" s="99"/>
      <c r="H137" s="102"/>
      <c r="I137" s="99"/>
      <c r="J137" s="102"/>
      <c r="K137" s="99"/>
      <c r="L137" s="99"/>
      <c r="M137" s="99"/>
      <c r="N137" s="99"/>
      <c r="O137" s="99"/>
      <c r="P137" s="102"/>
      <c r="Q137" s="99"/>
      <c r="R137" s="99"/>
      <c r="S137" s="99"/>
      <c r="T137" s="102"/>
      <c r="U137" s="99"/>
      <c r="V137" s="99"/>
      <c r="W137" s="99"/>
      <c r="X137" s="99"/>
    </row>
    <row r="138" spans="1:24" s="5" customFormat="1" x14ac:dyDescent="0.2">
      <c r="A138" s="76">
        <v>3113</v>
      </c>
      <c r="B138" s="77" t="s">
        <v>56</v>
      </c>
      <c r="C138" s="99">
        <f t="shared" si="53"/>
        <v>0</v>
      </c>
      <c r="D138" s="102">
        <f t="shared" si="53"/>
        <v>0</v>
      </c>
      <c r="E138" s="99"/>
      <c r="F138" s="99"/>
      <c r="G138" s="99"/>
      <c r="H138" s="102"/>
      <c r="I138" s="99"/>
      <c r="J138" s="102"/>
      <c r="K138" s="99"/>
      <c r="L138" s="99"/>
      <c r="M138" s="99"/>
      <c r="N138" s="99"/>
      <c r="O138" s="99"/>
      <c r="P138" s="102"/>
      <c r="Q138" s="99"/>
      <c r="R138" s="99"/>
      <c r="S138" s="99"/>
      <c r="T138" s="102"/>
      <c r="U138" s="99"/>
      <c r="V138" s="99"/>
      <c r="W138" s="99"/>
      <c r="X138" s="99"/>
    </row>
    <row r="139" spans="1:24" s="5" customFormat="1" x14ac:dyDescent="0.2">
      <c r="A139" s="76">
        <v>3114</v>
      </c>
      <c r="B139" s="77" t="s">
        <v>57</v>
      </c>
      <c r="C139" s="99">
        <f t="shared" si="53"/>
        <v>0</v>
      </c>
      <c r="D139" s="102">
        <f t="shared" si="53"/>
        <v>0</v>
      </c>
      <c r="E139" s="99"/>
      <c r="F139" s="99"/>
      <c r="G139" s="99"/>
      <c r="H139" s="102"/>
      <c r="I139" s="99"/>
      <c r="J139" s="102"/>
      <c r="K139" s="99"/>
      <c r="L139" s="99"/>
      <c r="M139" s="99"/>
      <c r="N139" s="99"/>
      <c r="O139" s="99"/>
      <c r="P139" s="102"/>
      <c r="Q139" s="99"/>
      <c r="R139" s="99"/>
      <c r="S139" s="99"/>
      <c r="T139" s="102"/>
      <c r="U139" s="99"/>
      <c r="V139" s="99"/>
      <c r="W139" s="99"/>
      <c r="X139" s="99"/>
    </row>
    <row r="140" spans="1:24" s="5" customFormat="1" x14ac:dyDescent="0.2">
      <c r="A140" s="87">
        <v>312</v>
      </c>
      <c r="B140" s="88" t="s">
        <v>14</v>
      </c>
      <c r="C140" s="98">
        <f>SUM(C141)</f>
        <v>0</v>
      </c>
      <c r="D140" s="101">
        <f>SUM(D141)</f>
        <v>0</v>
      </c>
      <c r="E140" s="98">
        <f t="shared" ref="E140:X140" si="54">SUM(E141)</f>
        <v>0</v>
      </c>
      <c r="F140" s="98"/>
      <c r="G140" s="98">
        <f t="shared" si="54"/>
        <v>0</v>
      </c>
      <c r="H140" s="101">
        <f t="shared" si="54"/>
        <v>0</v>
      </c>
      <c r="I140" s="98">
        <f t="shared" si="54"/>
        <v>0</v>
      </c>
      <c r="J140" s="101">
        <f t="shared" si="54"/>
        <v>0</v>
      </c>
      <c r="K140" s="98">
        <f t="shared" si="54"/>
        <v>0</v>
      </c>
      <c r="L140" s="98"/>
      <c r="M140" s="98">
        <f t="shared" si="54"/>
        <v>0</v>
      </c>
      <c r="N140" s="98"/>
      <c r="O140" s="98">
        <f t="shared" si="54"/>
        <v>0</v>
      </c>
      <c r="P140" s="101">
        <f t="shared" si="54"/>
        <v>0</v>
      </c>
      <c r="Q140" s="98">
        <f t="shared" si="54"/>
        <v>0</v>
      </c>
      <c r="R140" s="98"/>
      <c r="S140" s="98">
        <f t="shared" si="54"/>
        <v>0</v>
      </c>
      <c r="T140" s="101">
        <f t="shared" si="54"/>
        <v>0</v>
      </c>
      <c r="U140" s="98">
        <f t="shared" si="54"/>
        <v>0</v>
      </c>
      <c r="V140" s="98"/>
      <c r="W140" s="98"/>
      <c r="X140" s="98">
        <f t="shared" si="54"/>
        <v>0</v>
      </c>
    </row>
    <row r="141" spans="1:24" s="5" customFormat="1" x14ac:dyDescent="0.2">
      <c r="A141" s="76">
        <v>3121</v>
      </c>
      <c r="B141" s="77" t="s">
        <v>14</v>
      </c>
      <c r="C141" s="99">
        <f>SUM(G141+I141+O141+S141)</f>
        <v>0</v>
      </c>
      <c r="D141" s="102">
        <f>SUM(H141+J141+P141+T141)</f>
        <v>0</v>
      </c>
      <c r="E141" s="99"/>
      <c r="F141" s="99"/>
      <c r="G141" s="99"/>
      <c r="H141" s="102"/>
      <c r="I141" s="99"/>
      <c r="J141" s="102"/>
      <c r="K141" s="99"/>
      <c r="L141" s="99"/>
      <c r="M141" s="99"/>
      <c r="N141" s="99"/>
      <c r="O141" s="99"/>
      <c r="P141" s="102"/>
      <c r="Q141" s="99"/>
      <c r="R141" s="99"/>
      <c r="S141" s="99"/>
      <c r="T141" s="102"/>
      <c r="U141" s="99"/>
      <c r="V141" s="99"/>
      <c r="W141" s="99"/>
      <c r="X141" s="99"/>
    </row>
    <row r="142" spans="1:24" s="5" customFormat="1" x14ac:dyDescent="0.2">
      <c r="A142" s="87">
        <v>313</v>
      </c>
      <c r="B142" s="77" t="s">
        <v>15</v>
      </c>
      <c r="C142" s="98">
        <f>SUM(C143,C144,)</f>
        <v>0</v>
      </c>
      <c r="D142" s="101">
        <f>SUM(D143,D144,)</f>
        <v>0</v>
      </c>
      <c r="E142" s="98">
        <f t="shared" ref="E142:X142" si="55">SUM(E143,E144,)</f>
        <v>0</v>
      </c>
      <c r="F142" s="98"/>
      <c r="G142" s="98">
        <f t="shared" si="55"/>
        <v>0</v>
      </c>
      <c r="H142" s="101">
        <f>SUM(H143,H144,)</f>
        <v>0</v>
      </c>
      <c r="I142" s="98">
        <f t="shared" si="55"/>
        <v>0</v>
      </c>
      <c r="J142" s="101">
        <f>SUM(J143,J144,)</f>
        <v>0</v>
      </c>
      <c r="K142" s="98">
        <f t="shared" si="55"/>
        <v>0</v>
      </c>
      <c r="L142" s="98"/>
      <c r="M142" s="98">
        <f t="shared" si="55"/>
        <v>0</v>
      </c>
      <c r="N142" s="98"/>
      <c r="O142" s="98">
        <f t="shared" si="55"/>
        <v>0</v>
      </c>
      <c r="P142" s="101">
        <f>SUM(P143,P144,)</f>
        <v>0</v>
      </c>
      <c r="Q142" s="98">
        <f t="shared" si="55"/>
        <v>0</v>
      </c>
      <c r="R142" s="98"/>
      <c r="S142" s="98">
        <f t="shared" si="55"/>
        <v>0</v>
      </c>
      <c r="T142" s="101">
        <f>SUM(T143,T144,)</f>
        <v>0</v>
      </c>
      <c r="U142" s="98">
        <f t="shared" si="55"/>
        <v>0</v>
      </c>
      <c r="V142" s="98"/>
      <c r="W142" s="98"/>
      <c r="X142" s="98">
        <f t="shared" si="55"/>
        <v>0</v>
      </c>
    </row>
    <row r="143" spans="1:24" s="5" customFormat="1" ht="25.5" x14ac:dyDescent="0.2">
      <c r="A143" s="76">
        <v>3131</v>
      </c>
      <c r="B143" s="77" t="s">
        <v>58</v>
      </c>
      <c r="C143" s="99">
        <f>SUM(G143+I143+O143+S143)</f>
        <v>0</v>
      </c>
      <c r="D143" s="102">
        <f>SUM(H143+J143+P143+T143)</f>
        <v>0</v>
      </c>
      <c r="E143" s="99"/>
      <c r="F143" s="99"/>
      <c r="G143" s="99"/>
      <c r="H143" s="102"/>
      <c r="I143" s="99"/>
      <c r="J143" s="102"/>
      <c r="K143" s="99"/>
      <c r="L143" s="99"/>
      <c r="M143" s="99"/>
      <c r="N143" s="99"/>
      <c r="O143" s="99"/>
      <c r="P143" s="102"/>
      <c r="Q143" s="99"/>
      <c r="R143" s="99"/>
      <c r="S143" s="99"/>
      <c r="T143" s="102"/>
      <c r="U143" s="99"/>
      <c r="V143" s="99"/>
      <c r="W143" s="99"/>
      <c r="X143" s="99"/>
    </row>
    <row r="144" spans="1:24" s="5" customFormat="1" ht="25.5" x14ac:dyDescent="0.2">
      <c r="A144" s="76">
        <v>3132</v>
      </c>
      <c r="B144" s="77" t="s">
        <v>59</v>
      </c>
      <c r="C144" s="99">
        <f>SUM(G144+I144+O144+S144)</f>
        <v>0</v>
      </c>
      <c r="D144" s="102">
        <f>SUM(H144+J144+P144+T144)</f>
        <v>0</v>
      </c>
      <c r="E144" s="99"/>
      <c r="F144" s="99"/>
      <c r="G144" s="99"/>
      <c r="H144" s="102"/>
      <c r="I144" s="99"/>
      <c r="J144" s="102"/>
      <c r="K144" s="99"/>
      <c r="L144" s="99"/>
      <c r="M144" s="99"/>
      <c r="N144" s="99"/>
      <c r="O144" s="99"/>
      <c r="P144" s="102"/>
      <c r="Q144" s="99"/>
      <c r="R144" s="99"/>
      <c r="S144" s="99"/>
      <c r="T144" s="102"/>
      <c r="U144" s="99"/>
      <c r="V144" s="99"/>
      <c r="W144" s="99"/>
      <c r="X144" s="99"/>
    </row>
    <row r="145" spans="1:24" s="5" customFormat="1" x14ac:dyDescent="0.2">
      <c r="A145" s="82">
        <v>32</v>
      </c>
      <c r="B145" s="80" t="s">
        <v>16</v>
      </c>
      <c r="C145" s="98">
        <f t="shared" ref="C145:X145" si="56">SUM(C146,C151,C159,C169)</f>
        <v>230000</v>
      </c>
      <c r="D145" s="101">
        <f>SUM(D146,D151,D159,D169)</f>
        <v>191359.5</v>
      </c>
      <c r="E145" s="98">
        <f t="shared" si="56"/>
        <v>0</v>
      </c>
      <c r="F145" s="98"/>
      <c r="G145" s="98">
        <f t="shared" si="56"/>
        <v>34000</v>
      </c>
      <c r="H145" s="101">
        <v>46219</v>
      </c>
      <c r="I145" s="98">
        <f t="shared" si="56"/>
        <v>186000</v>
      </c>
      <c r="J145" s="101">
        <v>145141</v>
      </c>
      <c r="K145" s="98">
        <f t="shared" si="56"/>
        <v>0</v>
      </c>
      <c r="L145" s="98"/>
      <c r="M145" s="98">
        <f t="shared" si="56"/>
        <v>0</v>
      </c>
      <c r="N145" s="98"/>
      <c r="O145" s="98">
        <f t="shared" si="56"/>
        <v>10000</v>
      </c>
      <c r="P145" s="101"/>
      <c r="Q145" s="98">
        <f t="shared" si="56"/>
        <v>0</v>
      </c>
      <c r="R145" s="98"/>
      <c r="S145" s="98">
        <f t="shared" si="56"/>
        <v>0</v>
      </c>
      <c r="T145" s="101"/>
      <c r="U145" s="98">
        <f t="shared" si="56"/>
        <v>0</v>
      </c>
      <c r="V145" s="98"/>
      <c r="W145" s="98"/>
      <c r="X145" s="98">
        <f t="shared" si="56"/>
        <v>0</v>
      </c>
    </row>
    <row r="146" spans="1:24" s="5" customFormat="1" ht="25.5" x14ac:dyDescent="0.2">
      <c r="A146" s="87">
        <v>321</v>
      </c>
      <c r="B146" s="88" t="s">
        <v>17</v>
      </c>
      <c r="C146" s="98">
        <f>SUM(C147,C148,C149,C150)</f>
        <v>500</v>
      </c>
      <c r="D146" s="101">
        <f>SUM(D147,D148,D149,D150)</f>
        <v>0</v>
      </c>
      <c r="E146" s="98">
        <f t="shared" ref="E146:X146" si="57">SUM(E147,E148,E149,E150)</f>
        <v>0</v>
      </c>
      <c r="F146" s="98"/>
      <c r="G146" s="98">
        <f t="shared" si="57"/>
        <v>500</v>
      </c>
      <c r="H146" s="101">
        <f>SUM(H147,H148,H149,H150)</f>
        <v>0</v>
      </c>
      <c r="I146" s="98">
        <f t="shared" si="57"/>
        <v>0</v>
      </c>
      <c r="J146" s="101">
        <f>SUM(J147,J148,J149,J150)</f>
        <v>0</v>
      </c>
      <c r="K146" s="98">
        <f t="shared" si="57"/>
        <v>0</v>
      </c>
      <c r="L146" s="98"/>
      <c r="M146" s="98">
        <f t="shared" si="57"/>
        <v>0</v>
      </c>
      <c r="N146" s="98"/>
      <c r="O146" s="98">
        <f t="shared" si="57"/>
        <v>0</v>
      </c>
      <c r="P146" s="101">
        <f>SUM(P147,P148,P149,P150)</f>
        <v>0</v>
      </c>
      <c r="Q146" s="98">
        <f t="shared" si="57"/>
        <v>0</v>
      </c>
      <c r="R146" s="98"/>
      <c r="S146" s="98">
        <f t="shared" si="57"/>
        <v>0</v>
      </c>
      <c r="T146" s="101">
        <f>SUM(T147,T148,T149,T150)</f>
        <v>0</v>
      </c>
      <c r="U146" s="98">
        <f t="shared" si="57"/>
        <v>0</v>
      </c>
      <c r="V146" s="98"/>
      <c r="W146" s="98"/>
      <c r="X146" s="98">
        <f t="shared" si="57"/>
        <v>0</v>
      </c>
    </row>
    <row r="147" spans="1:24" s="5" customFormat="1" x14ac:dyDescent="0.2">
      <c r="A147" s="76">
        <v>3211</v>
      </c>
      <c r="B147" s="77" t="s">
        <v>60</v>
      </c>
      <c r="C147" s="99">
        <f t="shared" ref="C147:D150" si="58">SUM(G147+I147+O147+S147)</f>
        <v>500</v>
      </c>
      <c r="D147" s="194">
        <v>0</v>
      </c>
      <c r="E147" s="99"/>
      <c r="F147" s="99"/>
      <c r="G147" s="99">
        <v>500</v>
      </c>
      <c r="H147" s="102">
        <v>0</v>
      </c>
      <c r="I147" s="99"/>
      <c r="J147" s="102"/>
      <c r="K147" s="99"/>
      <c r="L147" s="99"/>
      <c r="M147" s="99"/>
      <c r="N147" s="99"/>
      <c r="O147" s="99"/>
      <c r="P147" s="102"/>
      <c r="Q147" s="99"/>
      <c r="R147" s="99"/>
      <c r="S147" s="99"/>
      <c r="T147" s="102"/>
      <c r="U147" s="99"/>
      <c r="V147" s="99"/>
      <c r="W147" s="99"/>
      <c r="X147" s="99"/>
    </row>
    <row r="148" spans="1:24" s="5" customFormat="1" ht="25.5" x14ac:dyDescent="0.2">
      <c r="A148" s="76">
        <v>3212</v>
      </c>
      <c r="B148" s="77" t="s">
        <v>61</v>
      </c>
      <c r="C148" s="99">
        <f t="shared" si="58"/>
        <v>0</v>
      </c>
      <c r="D148" s="102">
        <f t="shared" si="58"/>
        <v>0</v>
      </c>
      <c r="E148" s="99"/>
      <c r="F148" s="99"/>
      <c r="G148" s="99"/>
      <c r="H148" s="102"/>
      <c r="I148" s="99"/>
      <c r="J148" s="102"/>
      <c r="K148" s="99"/>
      <c r="L148" s="99"/>
      <c r="M148" s="99"/>
      <c r="N148" s="99"/>
      <c r="O148" s="99"/>
      <c r="P148" s="102"/>
      <c r="Q148" s="99"/>
      <c r="R148" s="99"/>
      <c r="S148" s="99"/>
      <c r="T148" s="102"/>
      <c r="U148" s="99"/>
      <c r="V148" s="99"/>
      <c r="W148" s="99"/>
      <c r="X148" s="99"/>
    </row>
    <row r="149" spans="1:24" s="5" customFormat="1" x14ac:dyDescent="0.2">
      <c r="A149" s="76">
        <v>3213</v>
      </c>
      <c r="B149" s="77" t="s">
        <v>62</v>
      </c>
      <c r="C149" s="99">
        <f t="shared" si="58"/>
        <v>0</v>
      </c>
      <c r="D149" s="102">
        <f t="shared" si="58"/>
        <v>0</v>
      </c>
      <c r="E149" s="99"/>
      <c r="F149" s="99"/>
      <c r="G149" s="99"/>
      <c r="H149" s="102"/>
      <c r="I149" s="99"/>
      <c r="J149" s="102"/>
      <c r="K149" s="99"/>
      <c r="L149" s="99"/>
      <c r="M149" s="99"/>
      <c r="N149" s="99"/>
      <c r="O149" s="99"/>
      <c r="P149" s="102"/>
      <c r="Q149" s="99"/>
      <c r="R149" s="99"/>
      <c r="S149" s="99"/>
      <c r="T149" s="102"/>
      <c r="U149" s="99"/>
      <c r="V149" s="99"/>
      <c r="W149" s="99"/>
      <c r="X149" s="99"/>
    </row>
    <row r="150" spans="1:24" s="5" customFormat="1" ht="25.5" x14ac:dyDescent="0.2">
      <c r="A150" s="76">
        <v>3214</v>
      </c>
      <c r="B150" s="77" t="s">
        <v>63</v>
      </c>
      <c r="C150" s="99">
        <f t="shared" si="58"/>
        <v>0</v>
      </c>
      <c r="D150" s="102">
        <f t="shared" si="58"/>
        <v>0</v>
      </c>
      <c r="E150" s="99"/>
      <c r="F150" s="99"/>
      <c r="G150" s="99"/>
      <c r="H150" s="102"/>
      <c r="I150" s="99"/>
      <c r="J150" s="102"/>
      <c r="K150" s="99"/>
      <c r="L150" s="99"/>
      <c r="M150" s="99"/>
      <c r="N150" s="99"/>
      <c r="O150" s="99"/>
      <c r="P150" s="102"/>
      <c r="Q150" s="99"/>
      <c r="R150" s="99"/>
      <c r="S150" s="99"/>
      <c r="T150" s="102"/>
      <c r="U150" s="99"/>
      <c r="V150" s="99"/>
      <c r="W150" s="99"/>
      <c r="X150" s="99"/>
    </row>
    <row r="151" spans="1:24" s="5" customFormat="1" x14ac:dyDescent="0.2">
      <c r="A151" s="82">
        <v>322</v>
      </c>
      <c r="B151" s="80" t="s">
        <v>18</v>
      </c>
      <c r="C151" s="98">
        <f>SUM(C152,C153,C154,C155,C156,C157,C158)</f>
        <v>162500</v>
      </c>
      <c r="D151" s="101">
        <f>SUM(D152,D153,D154,D155,D156,D157,D158)</f>
        <v>137083</v>
      </c>
      <c r="E151" s="98">
        <f t="shared" ref="E151:X151" si="59">SUM(E152,E153,E154,E155,E156,E157,E158)</f>
        <v>0</v>
      </c>
      <c r="F151" s="98"/>
      <c r="G151" s="98">
        <f t="shared" si="59"/>
        <v>12500</v>
      </c>
      <c r="H151" s="101">
        <f t="shared" si="59"/>
        <v>7648</v>
      </c>
      <c r="I151" s="98">
        <f t="shared" si="59"/>
        <v>150000</v>
      </c>
      <c r="J151" s="101">
        <f t="shared" si="59"/>
        <v>129435</v>
      </c>
      <c r="K151" s="98">
        <f t="shared" si="59"/>
        <v>0</v>
      </c>
      <c r="L151" s="98"/>
      <c r="M151" s="98">
        <f t="shared" si="59"/>
        <v>0</v>
      </c>
      <c r="N151" s="98"/>
      <c r="O151" s="98">
        <f t="shared" si="59"/>
        <v>0</v>
      </c>
      <c r="P151" s="101">
        <f>SUM(P152,P153,P154,P155,P156,P157,P158)</f>
        <v>0</v>
      </c>
      <c r="Q151" s="98">
        <f t="shared" si="59"/>
        <v>0</v>
      </c>
      <c r="R151" s="98"/>
      <c r="S151" s="98">
        <f t="shared" si="59"/>
        <v>0</v>
      </c>
      <c r="T151" s="101">
        <f>SUM(T152,T153,T154,T155,T156,T157,T158)</f>
        <v>0</v>
      </c>
      <c r="U151" s="98">
        <f t="shared" si="59"/>
        <v>0</v>
      </c>
      <c r="V151" s="98"/>
      <c r="W151" s="98"/>
      <c r="X151" s="98">
        <f t="shared" si="59"/>
        <v>0</v>
      </c>
    </row>
    <row r="152" spans="1:24" s="5" customFormat="1" ht="25.5" x14ac:dyDescent="0.2">
      <c r="A152" s="76">
        <v>3221</v>
      </c>
      <c r="B152" s="77" t="s">
        <v>64</v>
      </c>
      <c r="C152" s="99">
        <f t="shared" ref="C152:D158" si="60">SUM(G152+I152+O152+S152)</f>
        <v>4500</v>
      </c>
      <c r="D152" s="102">
        <v>4639</v>
      </c>
      <c r="E152" s="99"/>
      <c r="F152" s="99"/>
      <c r="G152" s="99">
        <v>1500</v>
      </c>
      <c r="H152" s="102">
        <v>1158</v>
      </c>
      <c r="I152" s="99">
        <v>3000</v>
      </c>
      <c r="J152" s="102">
        <v>3481</v>
      </c>
      <c r="K152" s="99"/>
      <c r="L152" s="99"/>
      <c r="M152" s="99"/>
      <c r="N152" s="99"/>
      <c r="O152" s="99"/>
      <c r="P152" s="102"/>
      <c r="Q152" s="99"/>
      <c r="R152" s="99"/>
      <c r="S152" s="99"/>
      <c r="T152" s="102"/>
      <c r="U152" s="99"/>
      <c r="V152" s="99"/>
      <c r="W152" s="99"/>
      <c r="X152" s="99"/>
    </row>
    <row r="153" spans="1:24" s="5" customFormat="1" x14ac:dyDescent="0.2">
      <c r="A153" s="76">
        <v>3222</v>
      </c>
      <c r="B153" s="77" t="s">
        <v>65</v>
      </c>
      <c r="C153" s="99">
        <f t="shared" si="60"/>
        <v>147500</v>
      </c>
      <c r="D153" s="194">
        <v>127784</v>
      </c>
      <c r="E153" s="99"/>
      <c r="F153" s="99"/>
      <c r="G153" s="99">
        <v>5500</v>
      </c>
      <c r="H153" s="102">
        <v>5200</v>
      </c>
      <c r="I153" s="99">
        <v>142000</v>
      </c>
      <c r="J153" s="102">
        <v>122584</v>
      </c>
      <c r="K153" s="99"/>
      <c r="L153" s="99"/>
      <c r="M153" s="99"/>
      <c r="N153" s="99"/>
      <c r="O153" s="99"/>
      <c r="P153" s="102"/>
      <c r="Q153" s="99"/>
      <c r="R153" s="99"/>
      <c r="S153" s="99"/>
      <c r="T153" s="102"/>
      <c r="U153" s="99"/>
      <c r="V153" s="99"/>
      <c r="W153" s="99"/>
      <c r="X153" s="99"/>
    </row>
    <row r="154" spans="1:24" s="5" customFormat="1" x14ac:dyDescent="0.2">
      <c r="A154" s="76">
        <v>3223</v>
      </c>
      <c r="B154" s="77" t="s">
        <v>66</v>
      </c>
      <c r="C154" s="99">
        <f t="shared" si="60"/>
        <v>0</v>
      </c>
      <c r="D154" s="102">
        <f t="shared" si="60"/>
        <v>0</v>
      </c>
      <c r="E154" s="99"/>
      <c r="F154" s="99"/>
      <c r="G154" s="99"/>
      <c r="H154" s="102"/>
      <c r="I154" s="99"/>
      <c r="J154" s="102"/>
      <c r="K154" s="99"/>
      <c r="L154" s="99"/>
      <c r="M154" s="99"/>
      <c r="N154" s="99"/>
      <c r="O154" s="99"/>
      <c r="P154" s="102"/>
      <c r="Q154" s="99"/>
      <c r="R154" s="99"/>
      <c r="S154" s="99"/>
      <c r="T154" s="102"/>
      <c r="U154" s="99"/>
      <c r="V154" s="99"/>
      <c r="W154" s="99"/>
      <c r="X154" s="99"/>
    </row>
    <row r="155" spans="1:24" s="5" customFormat="1" ht="25.5" x14ac:dyDescent="0.2">
      <c r="A155" s="76">
        <v>3224</v>
      </c>
      <c r="B155" s="77" t="s">
        <v>67</v>
      </c>
      <c r="C155" s="99">
        <f t="shared" si="60"/>
        <v>2500</v>
      </c>
      <c r="D155" s="102">
        <v>1870</v>
      </c>
      <c r="E155" s="99"/>
      <c r="F155" s="99"/>
      <c r="G155" s="99">
        <v>500</v>
      </c>
      <c r="H155" s="102">
        <v>500</v>
      </c>
      <c r="I155" s="99">
        <v>2000</v>
      </c>
      <c r="J155" s="102">
        <v>1370</v>
      </c>
      <c r="K155" s="99"/>
      <c r="L155" s="99"/>
      <c r="M155" s="99"/>
      <c r="N155" s="99"/>
      <c r="O155" s="99"/>
      <c r="P155" s="102"/>
      <c r="Q155" s="99"/>
      <c r="R155" s="99"/>
      <c r="S155" s="99"/>
      <c r="T155" s="102"/>
      <c r="U155" s="99"/>
      <c r="V155" s="99"/>
      <c r="W155" s="99"/>
      <c r="X155" s="99"/>
    </row>
    <row r="156" spans="1:24" s="5" customFormat="1" x14ac:dyDescent="0.2">
      <c r="A156" s="76">
        <v>3225</v>
      </c>
      <c r="B156" s="77" t="s">
        <v>68</v>
      </c>
      <c r="C156" s="99">
        <f t="shared" si="60"/>
        <v>8000</v>
      </c>
      <c r="D156" s="194">
        <v>2790</v>
      </c>
      <c r="E156" s="99"/>
      <c r="F156" s="99"/>
      <c r="G156" s="99">
        <v>5000</v>
      </c>
      <c r="H156" s="102">
        <v>790</v>
      </c>
      <c r="I156" s="99">
        <v>3000</v>
      </c>
      <c r="J156" s="102">
        <v>2000</v>
      </c>
      <c r="K156" s="99"/>
      <c r="L156" s="99"/>
      <c r="M156" s="99"/>
      <c r="N156" s="99"/>
      <c r="O156" s="99"/>
      <c r="P156" s="102"/>
      <c r="Q156" s="99"/>
      <c r="R156" s="99"/>
      <c r="S156" s="99"/>
      <c r="T156" s="102"/>
      <c r="U156" s="99"/>
      <c r="V156" s="99"/>
      <c r="W156" s="99"/>
      <c r="X156" s="99"/>
    </row>
    <row r="157" spans="1:24" s="5" customFormat="1" ht="25.5" x14ac:dyDescent="0.2">
      <c r="A157" s="76">
        <v>3226</v>
      </c>
      <c r="B157" s="77" t="s">
        <v>69</v>
      </c>
      <c r="C157" s="99">
        <f t="shared" si="60"/>
        <v>0</v>
      </c>
      <c r="D157" s="102">
        <f t="shared" si="60"/>
        <v>0</v>
      </c>
      <c r="E157" s="99"/>
      <c r="F157" s="99"/>
      <c r="G157" s="99"/>
      <c r="H157" s="102"/>
      <c r="I157" s="99"/>
      <c r="J157" s="102"/>
      <c r="K157" s="99"/>
      <c r="L157" s="99"/>
      <c r="M157" s="99"/>
      <c r="N157" s="99"/>
      <c r="O157" s="99"/>
      <c r="P157" s="102"/>
      <c r="Q157" s="99"/>
      <c r="R157" s="99"/>
      <c r="S157" s="99"/>
      <c r="T157" s="102"/>
      <c r="U157" s="99"/>
      <c r="V157" s="99"/>
      <c r="W157" s="99"/>
      <c r="X157" s="99"/>
    </row>
    <row r="158" spans="1:24" s="5" customFormat="1" ht="25.5" x14ac:dyDescent="0.2">
      <c r="A158" s="76">
        <v>3227</v>
      </c>
      <c r="B158" s="77" t="s">
        <v>70</v>
      </c>
      <c r="C158" s="99">
        <f t="shared" si="60"/>
        <v>0</v>
      </c>
      <c r="D158" s="102">
        <f t="shared" si="60"/>
        <v>0</v>
      </c>
      <c r="E158" s="99"/>
      <c r="F158" s="99"/>
      <c r="G158" s="99"/>
      <c r="H158" s="102"/>
      <c r="I158" s="99"/>
      <c r="J158" s="102"/>
      <c r="K158" s="99"/>
      <c r="L158" s="99"/>
      <c r="M158" s="99"/>
      <c r="N158" s="99"/>
      <c r="O158" s="99"/>
      <c r="P158" s="102"/>
      <c r="Q158" s="99"/>
      <c r="R158" s="99"/>
      <c r="S158" s="99"/>
      <c r="T158" s="102"/>
      <c r="U158" s="99"/>
      <c r="V158" s="99"/>
      <c r="W158" s="99"/>
      <c r="X158" s="99"/>
    </row>
    <row r="159" spans="1:24" s="5" customFormat="1" x14ac:dyDescent="0.2">
      <c r="A159" s="87">
        <v>323</v>
      </c>
      <c r="B159" s="88" t="s">
        <v>19</v>
      </c>
      <c r="C159" s="98">
        <f>SUM(C160,C161,C162,C163,C164,C165,C166,C167,C168)</f>
        <v>60100</v>
      </c>
      <c r="D159" s="101">
        <f>SUM(D160,D161,D162,D163,D164,D165,D166,D167,D168)</f>
        <v>50576.5</v>
      </c>
      <c r="E159" s="98">
        <f t="shared" ref="E159:X159" si="61">SUM(E160,E161,E162,E163,E164,E165,E166,E167,E168)</f>
        <v>0</v>
      </c>
      <c r="F159" s="98"/>
      <c r="G159" s="98">
        <f t="shared" si="61"/>
        <v>20400</v>
      </c>
      <c r="H159" s="101">
        <v>35275</v>
      </c>
      <c r="I159" s="98">
        <f t="shared" si="61"/>
        <v>29700</v>
      </c>
      <c r="J159" s="101">
        <v>13952</v>
      </c>
      <c r="K159" s="98">
        <f t="shared" si="61"/>
        <v>0</v>
      </c>
      <c r="L159" s="98"/>
      <c r="M159" s="98">
        <f t="shared" si="61"/>
        <v>0</v>
      </c>
      <c r="N159" s="98"/>
      <c r="O159" s="98">
        <f t="shared" si="61"/>
        <v>10000</v>
      </c>
      <c r="P159" s="101"/>
      <c r="Q159" s="98">
        <f t="shared" si="61"/>
        <v>0</v>
      </c>
      <c r="R159" s="98"/>
      <c r="S159" s="98">
        <f t="shared" si="61"/>
        <v>0</v>
      </c>
      <c r="T159" s="101">
        <v>1350</v>
      </c>
      <c r="U159" s="98">
        <f t="shared" si="61"/>
        <v>0</v>
      </c>
      <c r="V159" s="98"/>
      <c r="W159" s="98"/>
      <c r="X159" s="98">
        <f t="shared" si="61"/>
        <v>0</v>
      </c>
    </row>
    <row r="160" spans="1:24" s="5" customFormat="1" x14ac:dyDescent="0.2">
      <c r="A160" s="76">
        <v>3231</v>
      </c>
      <c r="B160" s="77" t="s">
        <v>71</v>
      </c>
      <c r="C160" s="99">
        <f t="shared" ref="C160:D168" si="62">SUM(G160+I160+O160+S160)</f>
        <v>0</v>
      </c>
      <c r="D160" s="102">
        <v>562.5</v>
      </c>
      <c r="E160" s="99"/>
      <c r="F160" s="99"/>
      <c r="G160" s="99"/>
      <c r="H160" s="102"/>
      <c r="I160" s="99"/>
      <c r="J160" s="102"/>
      <c r="K160" s="99"/>
      <c r="L160" s="99"/>
      <c r="M160" s="99"/>
      <c r="N160" s="99"/>
      <c r="O160" s="99"/>
      <c r="P160" s="102"/>
      <c r="Q160" s="99"/>
      <c r="R160" s="99"/>
      <c r="S160" s="99"/>
      <c r="T160" s="102">
        <v>562.5</v>
      </c>
      <c r="U160" s="99"/>
      <c r="V160" s="99"/>
      <c r="W160" s="99"/>
      <c r="X160" s="99"/>
    </row>
    <row r="161" spans="1:24" s="5" customFormat="1" ht="25.5" x14ac:dyDescent="0.2">
      <c r="A161" s="76">
        <v>3232</v>
      </c>
      <c r="B161" s="77" t="s">
        <v>72</v>
      </c>
      <c r="C161" s="99">
        <f t="shared" si="62"/>
        <v>32100</v>
      </c>
      <c r="D161" s="102">
        <v>34132</v>
      </c>
      <c r="E161" s="99"/>
      <c r="F161" s="99"/>
      <c r="G161" s="99">
        <v>20400</v>
      </c>
      <c r="H161" s="102">
        <v>33345</v>
      </c>
      <c r="I161" s="99">
        <v>1700</v>
      </c>
      <c r="J161" s="102"/>
      <c r="K161" s="99"/>
      <c r="L161" s="99"/>
      <c r="M161" s="99"/>
      <c r="N161" s="99"/>
      <c r="O161" s="99">
        <v>10000</v>
      </c>
      <c r="P161" s="102"/>
      <c r="Q161" s="99"/>
      <c r="R161" s="99"/>
      <c r="S161" s="99"/>
      <c r="T161" s="102">
        <v>787</v>
      </c>
      <c r="U161" s="99"/>
      <c r="V161" s="99"/>
      <c r="W161" s="99"/>
      <c r="X161" s="99"/>
    </row>
    <row r="162" spans="1:24" s="5" customFormat="1" x14ac:dyDescent="0.2">
      <c r="A162" s="76">
        <v>3233</v>
      </c>
      <c r="B162" s="77" t="s">
        <v>73</v>
      </c>
      <c r="C162" s="99">
        <f t="shared" si="62"/>
        <v>0</v>
      </c>
      <c r="D162" s="102">
        <f t="shared" si="62"/>
        <v>0</v>
      </c>
      <c r="E162" s="99"/>
      <c r="F162" s="99"/>
      <c r="G162" s="99"/>
      <c r="H162" s="102"/>
      <c r="I162" s="99"/>
      <c r="J162" s="102"/>
      <c r="K162" s="99"/>
      <c r="L162" s="99"/>
      <c r="M162" s="99"/>
      <c r="N162" s="99"/>
      <c r="O162" s="99"/>
      <c r="P162" s="102"/>
      <c r="Q162" s="99"/>
      <c r="R162" s="99"/>
      <c r="S162" s="99"/>
      <c r="T162" s="102"/>
      <c r="U162" s="99"/>
      <c r="V162" s="99"/>
      <c r="W162" s="99"/>
      <c r="X162" s="99"/>
    </row>
    <row r="163" spans="1:24" s="5" customFormat="1" x14ac:dyDescent="0.2">
      <c r="A163" s="76">
        <v>3234</v>
      </c>
      <c r="B163" s="77" t="s">
        <v>74</v>
      </c>
      <c r="C163" s="99">
        <f t="shared" si="62"/>
        <v>0</v>
      </c>
      <c r="D163" s="102">
        <f t="shared" si="62"/>
        <v>0</v>
      </c>
      <c r="E163" s="99"/>
      <c r="F163" s="99"/>
      <c r="G163" s="99"/>
      <c r="H163" s="102"/>
      <c r="I163" s="99"/>
      <c r="J163" s="102"/>
      <c r="K163" s="99"/>
      <c r="L163" s="99"/>
      <c r="M163" s="99"/>
      <c r="N163" s="99"/>
      <c r="O163" s="99"/>
      <c r="P163" s="102"/>
      <c r="Q163" s="99"/>
      <c r="R163" s="99"/>
      <c r="S163" s="99"/>
      <c r="T163" s="102"/>
      <c r="U163" s="99"/>
      <c r="V163" s="99"/>
      <c r="W163" s="99"/>
      <c r="X163" s="99"/>
    </row>
    <row r="164" spans="1:24" s="5" customFormat="1" x14ac:dyDescent="0.2">
      <c r="A164" s="76">
        <v>3235</v>
      </c>
      <c r="B164" s="77" t="s">
        <v>75</v>
      </c>
      <c r="C164" s="99">
        <f t="shared" si="62"/>
        <v>0</v>
      </c>
      <c r="D164" s="102">
        <f t="shared" si="62"/>
        <v>0</v>
      </c>
      <c r="E164" s="99"/>
      <c r="F164" s="99"/>
      <c r="G164" s="99"/>
      <c r="H164" s="102"/>
      <c r="I164" s="99"/>
      <c r="J164" s="102"/>
      <c r="K164" s="99"/>
      <c r="L164" s="99"/>
      <c r="M164" s="99"/>
      <c r="N164" s="99"/>
      <c r="O164" s="99"/>
      <c r="P164" s="102"/>
      <c r="Q164" s="99"/>
      <c r="R164" s="99"/>
      <c r="S164" s="99"/>
      <c r="T164" s="102"/>
      <c r="U164" s="99"/>
      <c r="V164" s="99"/>
      <c r="W164" s="99"/>
      <c r="X164" s="99"/>
    </row>
    <row r="165" spans="1:24" s="5" customFormat="1" x14ac:dyDescent="0.2">
      <c r="A165" s="76">
        <v>3236</v>
      </c>
      <c r="B165" s="77" t="s">
        <v>76</v>
      </c>
      <c r="C165" s="99">
        <f t="shared" si="62"/>
        <v>4000</v>
      </c>
      <c r="D165" s="102">
        <v>5757</v>
      </c>
      <c r="E165" s="99"/>
      <c r="F165" s="99"/>
      <c r="G165" s="99"/>
      <c r="H165" s="102"/>
      <c r="I165" s="99">
        <v>4000</v>
      </c>
      <c r="J165" s="102">
        <v>5757</v>
      </c>
      <c r="K165" s="99"/>
      <c r="L165" s="99"/>
      <c r="M165" s="99"/>
      <c r="N165" s="99"/>
      <c r="O165" s="99"/>
      <c r="P165" s="102"/>
      <c r="Q165" s="99"/>
      <c r="R165" s="99"/>
      <c r="S165" s="99"/>
      <c r="T165" s="102"/>
      <c r="U165" s="99"/>
      <c r="V165" s="99"/>
      <c r="W165" s="99"/>
      <c r="X165" s="99"/>
    </row>
    <row r="166" spans="1:24" s="5" customFormat="1" x14ac:dyDescent="0.2">
      <c r="A166" s="76">
        <v>3237</v>
      </c>
      <c r="B166" s="77" t="s">
        <v>77</v>
      </c>
      <c r="C166" s="99">
        <f t="shared" si="62"/>
        <v>0</v>
      </c>
      <c r="D166" s="102">
        <f t="shared" si="62"/>
        <v>0</v>
      </c>
      <c r="E166" s="99"/>
      <c r="F166" s="99"/>
      <c r="G166" s="99"/>
      <c r="H166" s="102"/>
      <c r="I166" s="99"/>
      <c r="J166" s="102"/>
      <c r="K166" s="99"/>
      <c r="L166" s="99"/>
      <c r="M166" s="99"/>
      <c r="N166" s="99"/>
      <c r="O166" s="99"/>
      <c r="P166" s="102"/>
      <c r="Q166" s="99"/>
      <c r="R166" s="99"/>
      <c r="S166" s="99"/>
      <c r="T166" s="102"/>
      <c r="U166" s="99"/>
      <c r="V166" s="99"/>
      <c r="W166" s="99"/>
      <c r="X166" s="99"/>
    </row>
    <row r="167" spans="1:24" s="5" customFormat="1" x14ac:dyDescent="0.2">
      <c r="A167" s="76">
        <v>3238</v>
      </c>
      <c r="B167" s="77" t="s">
        <v>78</v>
      </c>
      <c r="C167" s="99">
        <f t="shared" si="62"/>
        <v>0</v>
      </c>
      <c r="D167" s="102">
        <f t="shared" si="62"/>
        <v>0</v>
      </c>
      <c r="E167" s="99"/>
      <c r="F167" s="99"/>
      <c r="G167" s="99"/>
      <c r="H167" s="102"/>
      <c r="I167" s="99"/>
      <c r="J167" s="102"/>
      <c r="K167" s="99"/>
      <c r="L167" s="99"/>
      <c r="M167" s="99"/>
      <c r="N167" s="99"/>
      <c r="O167" s="99"/>
      <c r="P167" s="102"/>
      <c r="Q167" s="99"/>
      <c r="R167" s="99"/>
      <c r="S167" s="99"/>
      <c r="T167" s="102"/>
      <c r="U167" s="99"/>
      <c r="V167" s="99"/>
      <c r="W167" s="99"/>
      <c r="X167" s="99"/>
    </row>
    <row r="168" spans="1:24" s="5" customFormat="1" x14ac:dyDescent="0.2">
      <c r="A168" s="76">
        <v>3239</v>
      </c>
      <c r="B168" s="77" t="s">
        <v>79</v>
      </c>
      <c r="C168" s="99">
        <f t="shared" si="62"/>
        <v>24000</v>
      </c>
      <c r="D168" s="194">
        <v>10125</v>
      </c>
      <c r="E168" s="99"/>
      <c r="F168" s="99"/>
      <c r="G168" s="99"/>
      <c r="H168" s="102">
        <v>10125</v>
      </c>
      <c r="I168" s="99">
        <v>24000</v>
      </c>
      <c r="J168" s="102">
        <v>0</v>
      </c>
      <c r="K168" s="99"/>
      <c r="L168" s="99"/>
      <c r="M168" s="99"/>
      <c r="N168" s="99"/>
      <c r="O168" s="99"/>
      <c r="P168" s="102"/>
      <c r="Q168" s="99"/>
      <c r="R168" s="99"/>
      <c r="S168" s="99"/>
      <c r="T168" s="102"/>
      <c r="U168" s="99"/>
      <c r="V168" s="99"/>
      <c r="W168" s="99"/>
      <c r="X168" s="99"/>
    </row>
    <row r="169" spans="1:24" s="5" customFormat="1" x14ac:dyDescent="0.2">
      <c r="A169" s="82">
        <v>329</v>
      </c>
      <c r="B169" s="80" t="s">
        <v>89</v>
      </c>
      <c r="C169" s="98">
        <f t="shared" ref="C169:X169" si="63">SUM(C170,C171,C172,C173,)</f>
        <v>6900</v>
      </c>
      <c r="D169" s="101">
        <v>3700</v>
      </c>
      <c r="E169" s="98">
        <f t="shared" si="63"/>
        <v>0</v>
      </c>
      <c r="F169" s="98"/>
      <c r="G169" s="98">
        <f t="shared" si="63"/>
        <v>600</v>
      </c>
      <c r="H169" s="101">
        <v>300</v>
      </c>
      <c r="I169" s="98">
        <f t="shared" si="63"/>
        <v>6300</v>
      </c>
      <c r="J169" s="101">
        <v>3400</v>
      </c>
      <c r="K169" s="98">
        <f t="shared" si="63"/>
        <v>0</v>
      </c>
      <c r="L169" s="98"/>
      <c r="M169" s="98">
        <f t="shared" si="63"/>
        <v>0</v>
      </c>
      <c r="N169" s="98"/>
      <c r="O169" s="98">
        <f t="shared" si="63"/>
        <v>0</v>
      </c>
      <c r="P169" s="101">
        <f>SUM(P170,P171,P172,P173,)</f>
        <v>0</v>
      </c>
      <c r="Q169" s="98">
        <f t="shared" si="63"/>
        <v>0</v>
      </c>
      <c r="R169" s="98"/>
      <c r="S169" s="98">
        <f t="shared" si="63"/>
        <v>0</v>
      </c>
      <c r="T169" s="101">
        <f>SUM(T170,T171,T172,T173,)</f>
        <v>0</v>
      </c>
      <c r="U169" s="98">
        <f t="shared" si="63"/>
        <v>0</v>
      </c>
      <c r="V169" s="98"/>
      <c r="W169" s="98"/>
      <c r="X169" s="98">
        <f t="shared" si="63"/>
        <v>0</v>
      </c>
    </row>
    <row r="170" spans="1:24" s="5" customFormat="1" x14ac:dyDescent="0.2">
      <c r="A170" s="76">
        <v>3293</v>
      </c>
      <c r="B170" s="77" t="s">
        <v>90</v>
      </c>
      <c r="C170" s="99">
        <f t="shared" ref="C170:D173" si="64">SUM(G170+I170+O170+S170)</f>
        <v>0</v>
      </c>
      <c r="D170" s="102">
        <f t="shared" si="64"/>
        <v>0</v>
      </c>
      <c r="E170" s="99"/>
      <c r="F170" s="99"/>
      <c r="G170" s="99"/>
      <c r="H170" s="102"/>
      <c r="I170" s="99"/>
      <c r="J170" s="102"/>
      <c r="K170" s="99"/>
      <c r="L170" s="99"/>
      <c r="M170" s="99"/>
      <c r="N170" s="99"/>
      <c r="O170" s="99"/>
      <c r="P170" s="102"/>
      <c r="Q170" s="99"/>
      <c r="R170" s="99"/>
      <c r="S170" s="99"/>
      <c r="T170" s="102"/>
      <c r="U170" s="99"/>
      <c r="V170" s="99"/>
      <c r="W170" s="99"/>
      <c r="X170" s="99"/>
    </row>
    <row r="171" spans="1:24" s="5" customFormat="1" x14ac:dyDescent="0.2">
      <c r="A171" s="76">
        <v>3294</v>
      </c>
      <c r="B171" s="77" t="s">
        <v>91</v>
      </c>
      <c r="C171" s="99">
        <f t="shared" si="64"/>
        <v>400</v>
      </c>
      <c r="D171" s="102">
        <v>1000</v>
      </c>
      <c r="E171" s="99"/>
      <c r="F171" s="99"/>
      <c r="G171" s="99">
        <v>100</v>
      </c>
      <c r="H171" s="102">
        <v>700</v>
      </c>
      <c r="I171" s="99">
        <v>300</v>
      </c>
      <c r="J171" s="102">
        <v>300</v>
      </c>
      <c r="K171" s="99"/>
      <c r="L171" s="99"/>
      <c r="M171" s="99"/>
      <c r="N171" s="99"/>
      <c r="O171" s="99"/>
      <c r="P171" s="102"/>
      <c r="Q171" s="99"/>
      <c r="R171" s="99"/>
      <c r="S171" s="99"/>
      <c r="T171" s="102"/>
      <c r="U171" s="99"/>
      <c r="V171" s="99"/>
      <c r="W171" s="99"/>
      <c r="X171" s="99"/>
    </row>
    <row r="172" spans="1:24" s="5" customFormat="1" x14ac:dyDescent="0.2">
      <c r="A172" s="76">
        <v>3295</v>
      </c>
      <c r="B172" s="77" t="s">
        <v>92</v>
      </c>
      <c r="C172" s="99">
        <f t="shared" si="64"/>
        <v>0</v>
      </c>
      <c r="D172" s="102">
        <f t="shared" si="64"/>
        <v>0</v>
      </c>
      <c r="E172" s="99"/>
      <c r="F172" s="99"/>
      <c r="G172" s="99"/>
      <c r="H172" s="102"/>
      <c r="I172" s="99"/>
      <c r="J172" s="102"/>
      <c r="K172" s="99"/>
      <c r="L172" s="99"/>
      <c r="M172" s="99"/>
      <c r="N172" s="99"/>
      <c r="O172" s="99"/>
      <c r="P172" s="102"/>
      <c r="Q172" s="99"/>
      <c r="R172" s="99"/>
      <c r="S172" s="99"/>
      <c r="T172" s="102"/>
      <c r="U172" s="99"/>
      <c r="V172" s="99"/>
      <c r="W172" s="99"/>
      <c r="X172" s="99"/>
    </row>
    <row r="173" spans="1:24" s="5" customFormat="1" x14ac:dyDescent="0.2">
      <c r="A173" s="76">
        <v>3299</v>
      </c>
      <c r="B173" s="77" t="s">
        <v>88</v>
      </c>
      <c r="C173" s="99">
        <f t="shared" si="64"/>
        <v>6500</v>
      </c>
      <c r="D173" s="102">
        <v>2700</v>
      </c>
      <c r="E173" s="99"/>
      <c r="F173" s="99"/>
      <c r="G173" s="99">
        <v>500</v>
      </c>
      <c r="H173" s="102">
        <v>500</v>
      </c>
      <c r="I173" s="99">
        <v>6000</v>
      </c>
      <c r="J173" s="102">
        <v>2200</v>
      </c>
      <c r="K173" s="99"/>
      <c r="L173" s="99"/>
      <c r="M173" s="99"/>
      <c r="N173" s="99"/>
      <c r="O173" s="99"/>
      <c r="P173" s="102"/>
      <c r="Q173" s="99"/>
      <c r="R173" s="99"/>
      <c r="S173" s="99"/>
      <c r="T173" s="102"/>
      <c r="U173" s="99"/>
      <c r="V173" s="99"/>
      <c r="W173" s="99"/>
      <c r="X173" s="99"/>
    </row>
    <row r="174" spans="1:24" s="5" customFormat="1" x14ac:dyDescent="0.2">
      <c r="A174" s="82">
        <v>34</v>
      </c>
      <c r="B174" s="80" t="s">
        <v>20</v>
      </c>
      <c r="C174" s="98">
        <f>SUM(C175)</f>
        <v>300</v>
      </c>
      <c r="D174" s="101">
        <f>SUM(D175)</f>
        <v>1376</v>
      </c>
      <c r="E174" s="98">
        <f t="shared" ref="E174:X174" si="65">SUM(E175)</f>
        <v>0</v>
      </c>
      <c r="F174" s="98"/>
      <c r="G174" s="98">
        <f t="shared" si="65"/>
        <v>300</v>
      </c>
      <c r="H174" s="101">
        <v>1376</v>
      </c>
      <c r="I174" s="98">
        <f t="shared" si="65"/>
        <v>0</v>
      </c>
      <c r="J174" s="101">
        <f t="shared" si="65"/>
        <v>0</v>
      </c>
      <c r="K174" s="98">
        <f t="shared" si="65"/>
        <v>0</v>
      </c>
      <c r="L174" s="98"/>
      <c r="M174" s="98">
        <f t="shared" si="65"/>
        <v>0</v>
      </c>
      <c r="N174" s="98"/>
      <c r="O174" s="98">
        <f t="shared" si="65"/>
        <v>0</v>
      </c>
      <c r="P174" s="101">
        <f t="shared" si="65"/>
        <v>0</v>
      </c>
      <c r="Q174" s="98">
        <f t="shared" si="65"/>
        <v>0</v>
      </c>
      <c r="R174" s="98"/>
      <c r="S174" s="98">
        <f t="shared" si="65"/>
        <v>0</v>
      </c>
      <c r="T174" s="101">
        <f t="shared" si="65"/>
        <v>0</v>
      </c>
      <c r="U174" s="98">
        <f t="shared" si="65"/>
        <v>0</v>
      </c>
      <c r="V174" s="98"/>
      <c r="W174" s="98"/>
      <c r="X174" s="98">
        <f t="shared" si="65"/>
        <v>0</v>
      </c>
    </row>
    <row r="175" spans="1:24" s="5" customFormat="1" x14ac:dyDescent="0.2">
      <c r="A175" s="87">
        <v>343</v>
      </c>
      <c r="B175" s="88" t="s">
        <v>21</v>
      </c>
      <c r="C175" s="100">
        <f>SUM(C176,C177,C178,C179)</f>
        <v>300</v>
      </c>
      <c r="D175" s="184">
        <f>SUM(D176,D177,D178,D179)</f>
        <v>1376</v>
      </c>
      <c r="E175" s="100">
        <f t="shared" ref="E175:X175" si="66">SUM(E176,E177,E178,E179)</f>
        <v>0</v>
      </c>
      <c r="F175" s="100"/>
      <c r="G175" s="100">
        <f t="shared" si="66"/>
        <v>300</v>
      </c>
      <c r="H175" s="184">
        <v>1376</v>
      </c>
      <c r="I175" s="100">
        <f t="shared" si="66"/>
        <v>0</v>
      </c>
      <c r="J175" s="184">
        <f>SUM(J176,J177,J178,J179)</f>
        <v>0</v>
      </c>
      <c r="K175" s="100">
        <f t="shared" si="66"/>
        <v>0</v>
      </c>
      <c r="L175" s="100"/>
      <c r="M175" s="100">
        <f t="shared" si="66"/>
        <v>0</v>
      </c>
      <c r="N175" s="100"/>
      <c r="O175" s="100">
        <f t="shared" si="66"/>
        <v>0</v>
      </c>
      <c r="P175" s="184">
        <f>SUM(P176,P177,P178,P179)</f>
        <v>0</v>
      </c>
      <c r="Q175" s="100">
        <f t="shared" si="66"/>
        <v>0</v>
      </c>
      <c r="R175" s="100"/>
      <c r="S175" s="100">
        <f t="shared" si="66"/>
        <v>0</v>
      </c>
      <c r="T175" s="184">
        <f>SUM(T176,T177,T178,T179)</f>
        <v>0</v>
      </c>
      <c r="U175" s="100">
        <f t="shared" si="66"/>
        <v>0</v>
      </c>
      <c r="V175" s="100"/>
      <c r="W175" s="100"/>
      <c r="X175" s="100">
        <f t="shared" si="66"/>
        <v>0</v>
      </c>
    </row>
    <row r="176" spans="1:24" s="5" customFormat="1" ht="25.5" x14ac:dyDescent="0.2">
      <c r="A176" s="76">
        <v>3431</v>
      </c>
      <c r="B176" s="77" t="s">
        <v>80</v>
      </c>
      <c r="C176" s="99">
        <f t="shared" ref="C176:D179" si="67">SUM(G176+I176+O176+S176)</f>
        <v>300</v>
      </c>
      <c r="D176" s="194">
        <v>1376</v>
      </c>
      <c r="E176" s="99"/>
      <c r="F176" s="99"/>
      <c r="G176" s="99">
        <v>300</v>
      </c>
      <c r="H176" s="102">
        <v>1376</v>
      </c>
      <c r="I176" s="99"/>
      <c r="J176" s="102"/>
      <c r="K176" s="99"/>
      <c r="L176" s="99"/>
      <c r="M176" s="99"/>
      <c r="N176" s="99"/>
      <c r="O176" s="99"/>
      <c r="P176" s="102"/>
      <c r="Q176" s="99"/>
      <c r="R176" s="99"/>
      <c r="S176" s="99"/>
      <c r="T176" s="102"/>
      <c r="U176" s="99"/>
      <c r="V176" s="99"/>
      <c r="W176" s="99"/>
      <c r="X176" s="99"/>
    </row>
    <row r="177" spans="1:25" s="5" customFormat="1" ht="25.5" x14ac:dyDescent="0.2">
      <c r="A177" s="76">
        <v>3432</v>
      </c>
      <c r="B177" s="77" t="s">
        <v>81</v>
      </c>
      <c r="C177" s="99">
        <f t="shared" si="67"/>
        <v>0</v>
      </c>
      <c r="D177" s="102">
        <f t="shared" si="67"/>
        <v>0</v>
      </c>
      <c r="E177" s="99"/>
      <c r="F177" s="99"/>
      <c r="G177" s="99"/>
      <c r="H177" s="102"/>
      <c r="I177" s="99"/>
      <c r="J177" s="102"/>
      <c r="K177" s="99"/>
      <c r="L177" s="99"/>
      <c r="M177" s="99"/>
      <c r="N177" s="99"/>
      <c r="O177" s="99"/>
      <c r="P177" s="102"/>
      <c r="Q177" s="99"/>
      <c r="R177" s="99"/>
      <c r="S177" s="99"/>
      <c r="T177" s="102"/>
      <c r="U177" s="99"/>
      <c r="V177" s="99"/>
      <c r="W177" s="99"/>
      <c r="X177" s="99"/>
    </row>
    <row r="178" spans="1:25" s="5" customFormat="1" x14ac:dyDescent="0.2">
      <c r="A178" s="76">
        <v>3433</v>
      </c>
      <c r="B178" s="77" t="s">
        <v>82</v>
      </c>
      <c r="C178" s="99">
        <f t="shared" si="67"/>
        <v>0</v>
      </c>
      <c r="D178" s="102">
        <f t="shared" si="67"/>
        <v>0</v>
      </c>
      <c r="E178" s="99"/>
      <c r="F178" s="99"/>
      <c r="G178" s="99"/>
      <c r="H178" s="102"/>
      <c r="I178" s="99"/>
      <c r="J178" s="102"/>
      <c r="K178" s="99"/>
      <c r="L178" s="99"/>
      <c r="M178" s="99"/>
      <c r="N178" s="99"/>
      <c r="O178" s="99"/>
      <c r="P178" s="102"/>
      <c r="Q178" s="99"/>
      <c r="R178" s="99"/>
      <c r="S178" s="99"/>
      <c r="T178" s="102"/>
      <c r="U178" s="99"/>
      <c r="V178" s="99"/>
      <c r="W178" s="99"/>
      <c r="X178" s="99"/>
    </row>
    <row r="179" spans="1:25" s="5" customFormat="1" ht="25.5" x14ac:dyDescent="0.2">
      <c r="A179" s="76">
        <v>3434</v>
      </c>
      <c r="B179" s="77" t="s">
        <v>83</v>
      </c>
      <c r="C179" s="99">
        <f t="shared" si="67"/>
        <v>0</v>
      </c>
      <c r="D179" s="102">
        <f t="shared" si="67"/>
        <v>0</v>
      </c>
      <c r="E179" s="99"/>
      <c r="F179" s="99"/>
      <c r="G179" s="99"/>
      <c r="H179" s="102"/>
      <c r="I179" s="99"/>
      <c r="J179" s="102"/>
      <c r="K179" s="99"/>
      <c r="L179" s="99"/>
      <c r="M179" s="99"/>
      <c r="N179" s="99"/>
      <c r="O179" s="99"/>
      <c r="P179" s="102"/>
      <c r="Q179" s="99"/>
      <c r="R179" s="99"/>
      <c r="S179" s="99"/>
      <c r="T179" s="102"/>
      <c r="U179" s="99"/>
      <c r="V179" s="99"/>
      <c r="W179" s="99"/>
      <c r="X179" s="99"/>
    </row>
    <row r="180" spans="1:25" s="5" customFormat="1" ht="25.5" x14ac:dyDescent="0.2">
      <c r="A180" s="82">
        <v>4</v>
      </c>
      <c r="B180" s="80" t="s">
        <v>22</v>
      </c>
      <c r="C180" s="98">
        <f>SUM(C181)</f>
        <v>33000</v>
      </c>
      <c r="D180" s="101">
        <f>SUM(D181)</f>
        <v>78767</v>
      </c>
      <c r="E180" s="98">
        <f t="shared" ref="E180:X180" si="68">SUM(E181)</f>
        <v>0</v>
      </c>
      <c r="F180" s="98"/>
      <c r="G180" s="98">
        <f t="shared" si="68"/>
        <v>14000</v>
      </c>
      <c r="H180" s="101">
        <v>18700</v>
      </c>
      <c r="I180" s="98">
        <f t="shared" si="68"/>
        <v>2605</v>
      </c>
      <c r="J180" s="101">
        <v>2562</v>
      </c>
      <c r="K180" s="98"/>
      <c r="L180" s="98"/>
      <c r="M180" s="98">
        <f t="shared" si="68"/>
        <v>0</v>
      </c>
      <c r="N180" s="98"/>
      <c r="O180" s="98">
        <f t="shared" si="68"/>
        <v>0</v>
      </c>
      <c r="P180" s="101">
        <f t="shared" si="68"/>
        <v>0</v>
      </c>
      <c r="Q180" s="98">
        <f t="shared" si="68"/>
        <v>0</v>
      </c>
      <c r="R180" s="98"/>
      <c r="S180" s="98">
        <f t="shared" si="68"/>
        <v>15000</v>
      </c>
      <c r="T180" s="101">
        <v>57505</v>
      </c>
      <c r="U180" s="98">
        <f t="shared" si="68"/>
        <v>0</v>
      </c>
      <c r="V180" s="98"/>
      <c r="W180" s="98"/>
      <c r="X180" s="98">
        <f t="shared" si="68"/>
        <v>0</v>
      </c>
    </row>
    <row r="181" spans="1:25" s="5" customFormat="1" ht="38.25" x14ac:dyDescent="0.2">
      <c r="A181" s="82">
        <v>42</v>
      </c>
      <c r="B181" s="80" t="s">
        <v>41</v>
      </c>
      <c r="C181" s="100">
        <v>33000</v>
      </c>
      <c r="D181" s="184">
        <f>SUM(D182,D187,D190)</f>
        <v>78767</v>
      </c>
      <c r="E181" s="100">
        <f t="shared" ref="E181:X181" si="69">SUM(E182,E187,E190)</f>
        <v>0</v>
      </c>
      <c r="F181" s="100"/>
      <c r="G181" s="100">
        <f t="shared" si="69"/>
        <v>14000</v>
      </c>
      <c r="H181" s="184">
        <v>18700</v>
      </c>
      <c r="I181" s="100">
        <f t="shared" si="69"/>
        <v>2605</v>
      </c>
      <c r="J181" s="184">
        <v>2562</v>
      </c>
      <c r="K181" s="100">
        <f t="shared" si="69"/>
        <v>0</v>
      </c>
      <c r="L181" s="100"/>
      <c r="M181" s="100">
        <f t="shared" si="69"/>
        <v>0</v>
      </c>
      <c r="N181" s="100"/>
      <c r="O181" s="100">
        <f t="shared" si="69"/>
        <v>0</v>
      </c>
      <c r="P181" s="184">
        <f>SUM(P182,P187,P190)</f>
        <v>0</v>
      </c>
      <c r="Q181" s="100">
        <f t="shared" si="69"/>
        <v>0</v>
      </c>
      <c r="R181" s="100"/>
      <c r="S181" s="100">
        <f t="shared" si="69"/>
        <v>15000</v>
      </c>
      <c r="T181" s="184">
        <v>57505</v>
      </c>
      <c r="U181" s="100">
        <f t="shared" si="69"/>
        <v>0</v>
      </c>
      <c r="V181" s="100"/>
      <c r="W181" s="100"/>
      <c r="X181" s="100">
        <f t="shared" si="69"/>
        <v>0</v>
      </c>
    </row>
    <row r="182" spans="1:25" s="5" customFormat="1" x14ac:dyDescent="0.2">
      <c r="A182" s="87">
        <v>421</v>
      </c>
      <c r="B182" s="88" t="s">
        <v>35</v>
      </c>
      <c r="C182" s="100">
        <f>SUM(C183:C186)</f>
        <v>0</v>
      </c>
      <c r="D182" s="184">
        <f>SUM(D183:D186)</f>
        <v>18700</v>
      </c>
      <c r="E182" s="100">
        <f t="shared" ref="E182:X182" si="70">SUM(E183:E186)</f>
        <v>0</v>
      </c>
      <c r="F182" s="100"/>
      <c r="G182" s="100">
        <f t="shared" si="70"/>
        <v>0</v>
      </c>
      <c r="H182" s="184">
        <f t="shared" si="70"/>
        <v>18700</v>
      </c>
      <c r="I182" s="100">
        <f t="shared" si="70"/>
        <v>0</v>
      </c>
      <c r="J182" s="184">
        <f>SUM(J183:J186)</f>
        <v>0</v>
      </c>
      <c r="K182" s="100">
        <f t="shared" si="70"/>
        <v>0</v>
      </c>
      <c r="L182" s="100"/>
      <c r="M182" s="100">
        <f t="shared" si="70"/>
        <v>0</v>
      </c>
      <c r="N182" s="100"/>
      <c r="O182" s="100">
        <f t="shared" si="70"/>
        <v>0</v>
      </c>
      <c r="P182" s="184">
        <f>SUM(P183:P186)</f>
        <v>0</v>
      </c>
      <c r="Q182" s="100">
        <f t="shared" si="70"/>
        <v>0</v>
      </c>
      <c r="R182" s="100"/>
      <c r="S182" s="100">
        <f t="shared" si="70"/>
        <v>0</v>
      </c>
      <c r="T182" s="184">
        <f t="shared" si="70"/>
        <v>0</v>
      </c>
      <c r="U182" s="100">
        <f t="shared" si="70"/>
        <v>0</v>
      </c>
      <c r="V182" s="100"/>
      <c r="W182" s="100"/>
      <c r="X182" s="100">
        <f t="shared" si="70"/>
        <v>0</v>
      </c>
    </row>
    <row r="183" spans="1:25" s="5" customFormat="1" x14ac:dyDescent="0.2">
      <c r="A183" s="76">
        <v>4211</v>
      </c>
      <c r="B183" s="77" t="s">
        <v>84</v>
      </c>
      <c r="C183" s="99">
        <f t="shared" ref="C183:D186" si="71">SUM(G183+I183+O183+S183)</f>
        <v>0</v>
      </c>
      <c r="D183" s="102">
        <f t="shared" si="71"/>
        <v>0</v>
      </c>
      <c r="E183" s="99"/>
      <c r="F183" s="99"/>
      <c r="G183" s="99"/>
      <c r="H183" s="102"/>
      <c r="I183" s="99"/>
      <c r="J183" s="102"/>
      <c r="K183" s="99"/>
      <c r="L183" s="99"/>
      <c r="M183" s="99"/>
      <c r="N183" s="99"/>
      <c r="O183" s="99"/>
      <c r="P183" s="102"/>
      <c r="Q183" s="99"/>
      <c r="R183" s="99"/>
      <c r="S183" s="99"/>
      <c r="T183" s="102"/>
      <c r="U183" s="99"/>
      <c r="V183" s="99"/>
      <c r="W183" s="99"/>
      <c r="X183" s="99"/>
    </row>
    <row r="184" spans="1:25" s="5" customFormat="1" x14ac:dyDescent="0.2">
      <c r="A184" s="76">
        <v>4212</v>
      </c>
      <c r="B184" s="77" t="s">
        <v>85</v>
      </c>
      <c r="C184" s="99">
        <f t="shared" si="71"/>
        <v>0</v>
      </c>
      <c r="D184" s="194">
        <v>18700</v>
      </c>
      <c r="E184" s="99"/>
      <c r="F184" s="99"/>
      <c r="G184" s="99"/>
      <c r="H184" s="194">
        <v>18700</v>
      </c>
      <c r="I184" s="99"/>
      <c r="J184" s="102"/>
      <c r="K184" s="99"/>
      <c r="L184" s="99"/>
      <c r="M184" s="99"/>
      <c r="N184" s="99"/>
      <c r="O184" s="99"/>
      <c r="P184" s="102"/>
      <c r="Q184" s="99"/>
      <c r="R184" s="99"/>
      <c r="S184" s="99"/>
      <c r="T184" s="102"/>
      <c r="U184" s="99"/>
      <c r="V184" s="99"/>
      <c r="W184" s="99"/>
      <c r="X184" s="99"/>
    </row>
    <row r="185" spans="1:25" s="5" customFormat="1" ht="25.5" x14ac:dyDescent="0.2">
      <c r="A185" s="76">
        <v>4213</v>
      </c>
      <c r="B185" s="77" t="s">
        <v>86</v>
      </c>
      <c r="C185" s="99">
        <f t="shared" si="71"/>
        <v>0</v>
      </c>
      <c r="D185" s="102">
        <f t="shared" si="71"/>
        <v>0</v>
      </c>
      <c r="E185" s="99"/>
      <c r="F185" s="99"/>
      <c r="G185" s="99"/>
      <c r="H185" s="102"/>
      <c r="I185" s="99"/>
      <c r="J185" s="102"/>
      <c r="K185" s="99"/>
      <c r="L185" s="99"/>
      <c r="M185" s="99"/>
      <c r="N185" s="99"/>
      <c r="O185" s="99"/>
      <c r="P185" s="102"/>
      <c r="Q185" s="99"/>
      <c r="R185" s="99"/>
      <c r="S185" s="99"/>
      <c r="T185" s="102"/>
      <c r="U185" s="99"/>
      <c r="V185" s="99"/>
      <c r="W185" s="99"/>
      <c r="X185" s="99"/>
    </row>
    <row r="186" spans="1:25" s="5" customFormat="1" x14ac:dyDescent="0.2">
      <c r="A186" s="76">
        <v>4214</v>
      </c>
      <c r="B186" s="77" t="s">
        <v>87</v>
      </c>
      <c r="C186" s="99">
        <f t="shared" si="71"/>
        <v>0</v>
      </c>
      <c r="D186" s="102">
        <f t="shared" si="71"/>
        <v>0</v>
      </c>
      <c r="E186" s="99"/>
      <c r="F186" s="99"/>
      <c r="G186" s="99"/>
      <c r="H186" s="102"/>
      <c r="I186" s="99"/>
      <c r="J186" s="102"/>
      <c r="K186" s="99"/>
      <c r="L186" s="99"/>
      <c r="M186" s="99"/>
      <c r="N186" s="99"/>
      <c r="O186" s="99"/>
      <c r="P186" s="102"/>
      <c r="Q186" s="99"/>
      <c r="R186" s="99"/>
      <c r="S186" s="99"/>
      <c r="T186" s="102"/>
      <c r="U186" s="99"/>
      <c r="V186" s="99"/>
      <c r="W186" s="99"/>
      <c r="X186" s="99"/>
    </row>
    <row r="187" spans="1:25" s="5" customFormat="1" x14ac:dyDescent="0.2">
      <c r="A187" s="82">
        <v>422</v>
      </c>
      <c r="B187" s="80" t="s">
        <v>93</v>
      </c>
      <c r="C187" s="100">
        <f t="shared" ref="C187:X187" si="72">SUM(C188:C189)</f>
        <v>29000</v>
      </c>
      <c r="D187" s="184">
        <f>SUM(D188:D189)</f>
        <v>54799</v>
      </c>
      <c r="E187" s="100">
        <f t="shared" si="72"/>
        <v>0</v>
      </c>
      <c r="F187" s="100"/>
      <c r="G187" s="100">
        <f t="shared" si="72"/>
        <v>14000</v>
      </c>
      <c r="H187" s="184"/>
      <c r="I187" s="100">
        <f t="shared" si="72"/>
        <v>0</v>
      </c>
      <c r="J187" s="184">
        <f t="shared" si="72"/>
        <v>0</v>
      </c>
      <c r="K187" s="100">
        <f t="shared" si="72"/>
        <v>0</v>
      </c>
      <c r="L187" s="100"/>
      <c r="M187" s="100">
        <f t="shared" si="72"/>
        <v>0</v>
      </c>
      <c r="N187" s="100"/>
      <c r="O187" s="100">
        <f t="shared" si="72"/>
        <v>0</v>
      </c>
      <c r="P187" s="184">
        <f>SUM(P188:P189)</f>
        <v>0</v>
      </c>
      <c r="Q187" s="100">
        <f t="shared" si="72"/>
        <v>0</v>
      </c>
      <c r="R187" s="100"/>
      <c r="S187" s="100">
        <f t="shared" si="72"/>
        <v>15000</v>
      </c>
      <c r="T187" s="184">
        <v>54799</v>
      </c>
      <c r="U187" s="100">
        <f t="shared" si="72"/>
        <v>0</v>
      </c>
      <c r="V187" s="100"/>
      <c r="W187" s="100"/>
      <c r="X187" s="100">
        <f t="shared" si="72"/>
        <v>0</v>
      </c>
    </row>
    <row r="188" spans="1:25" s="5" customFormat="1" x14ac:dyDescent="0.2">
      <c r="A188" s="92">
        <v>4221</v>
      </c>
      <c r="B188" s="77" t="s">
        <v>95</v>
      </c>
      <c r="C188" s="99">
        <f>SUM(G188+I188+O188+S188)</f>
        <v>29000</v>
      </c>
      <c r="D188" s="102">
        <v>49053</v>
      </c>
      <c r="E188" s="98"/>
      <c r="F188" s="98"/>
      <c r="G188" s="99">
        <v>14000</v>
      </c>
      <c r="H188" s="102"/>
      <c r="I188" s="99"/>
      <c r="J188" s="102"/>
      <c r="K188" s="99"/>
      <c r="L188" s="99"/>
      <c r="M188" s="99"/>
      <c r="N188" s="99"/>
      <c r="O188" s="99"/>
      <c r="P188" s="102"/>
      <c r="Q188" s="99"/>
      <c r="R188" s="99"/>
      <c r="S188" s="99">
        <v>15000</v>
      </c>
      <c r="T188" s="102">
        <v>49053</v>
      </c>
      <c r="U188" s="98"/>
      <c r="V188" s="98"/>
      <c r="W188" s="98"/>
      <c r="X188" s="98"/>
    </row>
    <row r="189" spans="1:25" s="5" customFormat="1" ht="25.5" x14ac:dyDescent="0.2">
      <c r="A189" s="76">
        <v>4223</v>
      </c>
      <c r="B189" s="77" t="s">
        <v>126</v>
      </c>
      <c r="C189" s="99">
        <f>SUM(G189+I189+O189+S189)</f>
        <v>0</v>
      </c>
      <c r="D189" s="102">
        <v>5746</v>
      </c>
      <c r="E189" s="98"/>
      <c r="F189" s="98"/>
      <c r="G189" s="98"/>
      <c r="H189" s="101"/>
      <c r="I189" s="98"/>
      <c r="J189" s="101"/>
      <c r="K189" s="98"/>
      <c r="L189" s="98"/>
      <c r="M189" s="98"/>
      <c r="N189" s="98"/>
      <c r="O189" s="98"/>
      <c r="P189" s="101"/>
      <c r="Q189" s="98"/>
      <c r="R189" s="98"/>
      <c r="S189" s="98"/>
      <c r="T189" s="102">
        <v>5746</v>
      </c>
      <c r="U189" s="98"/>
      <c r="V189" s="98"/>
      <c r="W189" s="98"/>
      <c r="X189" s="98"/>
    </row>
    <row r="190" spans="1:25" s="5" customFormat="1" ht="25.5" x14ac:dyDescent="0.2">
      <c r="A190" s="82">
        <v>424</v>
      </c>
      <c r="B190" s="80" t="s">
        <v>94</v>
      </c>
      <c r="C190" s="98">
        <f t="shared" ref="C190:X190" si="73">C191</f>
        <v>2605</v>
      </c>
      <c r="D190" s="101">
        <f t="shared" si="73"/>
        <v>5268</v>
      </c>
      <c r="E190" s="98">
        <f t="shared" si="73"/>
        <v>0</v>
      </c>
      <c r="F190" s="98"/>
      <c r="G190" s="98">
        <f t="shared" si="73"/>
        <v>0</v>
      </c>
      <c r="H190" s="101">
        <f t="shared" si="73"/>
        <v>0</v>
      </c>
      <c r="I190" s="98">
        <f t="shared" si="73"/>
        <v>2605</v>
      </c>
      <c r="J190" s="101">
        <f t="shared" si="73"/>
        <v>2562</v>
      </c>
      <c r="K190" s="98">
        <f t="shared" si="73"/>
        <v>0</v>
      </c>
      <c r="L190" s="98"/>
      <c r="M190" s="98">
        <f t="shared" si="73"/>
        <v>0</v>
      </c>
      <c r="N190" s="98"/>
      <c r="O190" s="98">
        <f t="shared" si="73"/>
        <v>0</v>
      </c>
      <c r="P190" s="101">
        <f t="shared" si="73"/>
        <v>0</v>
      </c>
      <c r="Q190" s="98">
        <f t="shared" si="73"/>
        <v>0</v>
      </c>
      <c r="R190" s="98"/>
      <c r="S190" s="98">
        <f t="shared" si="73"/>
        <v>0</v>
      </c>
      <c r="T190" s="101">
        <f t="shared" si="73"/>
        <v>2706</v>
      </c>
      <c r="U190" s="98">
        <f t="shared" si="73"/>
        <v>0</v>
      </c>
      <c r="V190" s="98"/>
      <c r="W190" s="98"/>
      <c r="X190" s="98">
        <f t="shared" si="73"/>
        <v>0</v>
      </c>
    </row>
    <row r="191" spans="1:25" s="5" customFormat="1" x14ac:dyDescent="0.2">
      <c r="A191" s="90">
        <v>4241</v>
      </c>
      <c r="B191" s="91" t="s">
        <v>97</v>
      </c>
      <c r="C191" s="99">
        <f>SUM(G191+I191+O191+S191)</f>
        <v>2605</v>
      </c>
      <c r="D191" s="195">
        <v>5268</v>
      </c>
      <c r="E191" s="98"/>
      <c r="F191" s="98"/>
      <c r="G191" s="98"/>
      <c r="H191" s="101"/>
      <c r="I191" s="99">
        <v>2605</v>
      </c>
      <c r="J191" s="102">
        <v>2562</v>
      </c>
      <c r="K191" s="98"/>
      <c r="L191" s="98"/>
      <c r="M191" s="98"/>
      <c r="N191" s="98"/>
      <c r="O191" s="98"/>
      <c r="P191" s="101"/>
      <c r="Q191" s="98"/>
      <c r="R191" s="98"/>
      <c r="S191" s="98"/>
      <c r="T191" s="102">
        <v>2706</v>
      </c>
      <c r="U191" s="98"/>
      <c r="V191" s="98"/>
      <c r="W191" s="98"/>
      <c r="X191" s="98"/>
    </row>
    <row r="192" spans="1:25" s="5" customFormat="1" x14ac:dyDescent="0.2">
      <c r="A192" s="90"/>
      <c r="B192" s="80" t="s">
        <v>98</v>
      </c>
      <c r="C192" s="98">
        <f>SUM(C133,C180)</f>
        <v>263300</v>
      </c>
      <c r="D192" s="101">
        <v>271503</v>
      </c>
      <c r="E192" s="98">
        <f t="shared" ref="E192:X192" si="74">SUM(E133,E180)</f>
        <v>0</v>
      </c>
      <c r="F192" s="98"/>
      <c r="G192" s="98">
        <f t="shared" si="74"/>
        <v>48300</v>
      </c>
      <c r="H192" s="101">
        <v>63299</v>
      </c>
      <c r="I192" s="98">
        <f t="shared" si="74"/>
        <v>188605</v>
      </c>
      <c r="J192" s="101">
        <v>149349</v>
      </c>
      <c r="K192" s="98">
        <f t="shared" si="74"/>
        <v>0</v>
      </c>
      <c r="L192" s="98"/>
      <c r="M192" s="98">
        <f t="shared" si="74"/>
        <v>0</v>
      </c>
      <c r="N192" s="98"/>
      <c r="O192" s="98">
        <f t="shared" si="74"/>
        <v>10000</v>
      </c>
      <c r="P192" s="101">
        <f>SUM(P133,P180)</f>
        <v>0</v>
      </c>
      <c r="Q192" s="98">
        <f t="shared" si="74"/>
        <v>0</v>
      </c>
      <c r="R192" s="98"/>
      <c r="S192" s="98">
        <f t="shared" si="74"/>
        <v>15000</v>
      </c>
      <c r="T192" s="101">
        <v>58855</v>
      </c>
      <c r="U192" s="98">
        <f t="shared" si="74"/>
        <v>0</v>
      </c>
      <c r="V192" s="98"/>
      <c r="W192" s="98"/>
      <c r="X192" s="98">
        <f t="shared" si="74"/>
        <v>0</v>
      </c>
      <c r="Y192" s="86"/>
    </row>
    <row r="193" spans="1:25" s="5" customFormat="1" x14ac:dyDescent="0.2">
      <c r="A193" s="95" t="s">
        <v>53</v>
      </c>
      <c r="B193" s="96" t="s">
        <v>40</v>
      </c>
      <c r="C193" s="101" t="s">
        <v>102</v>
      </c>
      <c r="D193" s="101"/>
      <c r="E193" s="101"/>
      <c r="F193" s="101"/>
      <c r="G193" s="101"/>
      <c r="H193" s="101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93"/>
    </row>
    <row r="194" spans="1:25" s="5" customFormat="1" x14ac:dyDescent="0.2">
      <c r="A194" s="82">
        <v>3</v>
      </c>
      <c r="B194" s="80" t="s">
        <v>36</v>
      </c>
      <c r="C194" s="98">
        <f t="shared" ref="C194:X194" si="75">SUM(C195,C206,C235)</f>
        <v>44560</v>
      </c>
      <c r="D194" s="101">
        <f>SUM(D195,D206,D235)</f>
        <v>42158</v>
      </c>
      <c r="E194" s="98">
        <f t="shared" si="75"/>
        <v>0</v>
      </c>
      <c r="F194" s="98"/>
      <c r="G194" s="98">
        <f t="shared" si="75"/>
        <v>0</v>
      </c>
      <c r="H194" s="98"/>
      <c r="I194" s="98">
        <f t="shared" si="75"/>
        <v>0</v>
      </c>
      <c r="J194" s="98"/>
      <c r="K194" s="98">
        <f t="shared" si="75"/>
        <v>0</v>
      </c>
      <c r="L194" s="98"/>
      <c r="M194" s="98">
        <f t="shared" si="75"/>
        <v>0</v>
      </c>
      <c r="N194" s="98"/>
      <c r="O194" s="98">
        <f t="shared" si="75"/>
        <v>0</v>
      </c>
      <c r="P194" s="98"/>
      <c r="Q194" s="98">
        <f t="shared" si="75"/>
        <v>44560</v>
      </c>
      <c r="R194" s="101">
        <f>SUM(R195,R206,R235)</f>
        <v>42158</v>
      </c>
      <c r="S194" s="98">
        <f t="shared" si="75"/>
        <v>0</v>
      </c>
      <c r="T194" s="98"/>
      <c r="U194" s="98">
        <f t="shared" si="75"/>
        <v>0</v>
      </c>
      <c r="V194" s="98"/>
      <c r="W194" s="98"/>
      <c r="X194" s="98">
        <f t="shared" si="75"/>
        <v>0</v>
      </c>
      <c r="Y194" s="93"/>
    </row>
    <row r="195" spans="1:25" s="5" customFormat="1" x14ac:dyDescent="0.2">
      <c r="A195" s="82">
        <v>31</v>
      </c>
      <c r="B195" s="80" t="s">
        <v>12</v>
      </c>
      <c r="C195" s="98">
        <f>SUM(C196,C201,C203)</f>
        <v>44560</v>
      </c>
      <c r="D195" s="101">
        <v>42158</v>
      </c>
      <c r="E195" s="98">
        <f t="shared" ref="E195:X195" si="76">SUM(E196,E201,E203)</f>
        <v>0</v>
      </c>
      <c r="F195" s="98"/>
      <c r="G195" s="98">
        <f t="shared" si="76"/>
        <v>0</v>
      </c>
      <c r="H195" s="98"/>
      <c r="I195" s="98">
        <f t="shared" si="76"/>
        <v>0</v>
      </c>
      <c r="J195" s="98"/>
      <c r="K195" s="98">
        <f t="shared" si="76"/>
        <v>0</v>
      </c>
      <c r="L195" s="98"/>
      <c r="M195" s="98">
        <f t="shared" si="76"/>
        <v>0</v>
      </c>
      <c r="N195" s="98"/>
      <c r="O195" s="98">
        <f t="shared" si="76"/>
        <v>0</v>
      </c>
      <c r="P195" s="98"/>
      <c r="Q195" s="98">
        <f t="shared" si="76"/>
        <v>44560</v>
      </c>
      <c r="R195" s="101">
        <v>42158</v>
      </c>
      <c r="S195" s="98">
        <f t="shared" si="76"/>
        <v>0</v>
      </c>
      <c r="T195" s="98"/>
      <c r="U195" s="98">
        <f t="shared" si="76"/>
        <v>0</v>
      </c>
      <c r="V195" s="98"/>
      <c r="W195" s="98"/>
      <c r="X195" s="98">
        <f t="shared" si="76"/>
        <v>0</v>
      </c>
      <c r="Y195" s="93"/>
    </row>
    <row r="196" spans="1:25" s="5" customFormat="1" x14ac:dyDescent="0.2">
      <c r="A196" s="87">
        <v>311</v>
      </c>
      <c r="B196" s="88" t="s">
        <v>13</v>
      </c>
      <c r="C196" s="98">
        <f>SUM(C197,C198,C199,C200)</f>
        <v>38250</v>
      </c>
      <c r="D196" s="101">
        <f>SUM(D197,D198,D199,D200)</f>
        <v>37838</v>
      </c>
      <c r="E196" s="98">
        <f t="shared" ref="E196:X196" si="77">SUM(E197,E198,E199,E200)</f>
        <v>0</v>
      </c>
      <c r="F196" s="98"/>
      <c r="G196" s="98">
        <f t="shared" si="77"/>
        <v>0</v>
      </c>
      <c r="H196" s="98"/>
      <c r="I196" s="98">
        <f t="shared" si="77"/>
        <v>0</v>
      </c>
      <c r="J196" s="98"/>
      <c r="K196" s="98">
        <f t="shared" si="77"/>
        <v>0</v>
      </c>
      <c r="L196" s="98"/>
      <c r="M196" s="98">
        <f t="shared" si="77"/>
        <v>0</v>
      </c>
      <c r="N196" s="98"/>
      <c r="O196" s="98">
        <f t="shared" si="77"/>
        <v>0</v>
      </c>
      <c r="P196" s="98"/>
      <c r="Q196" s="98">
        <f t="shared" si="77"/>
        <v>38250</v>
      </c>
      <c r="R196" s="101">
        <f>SUM(R197,R198,R199,R200)</f>
        <v>37838</v>
      </c>
      <c r="S196" s="98">
        <f t="shared" si="77"/>
        <v>0</v>
      </c>
      <c r="T196" s="98"/>
      <c r="U196" s="98">
        <f t="shared" si="77"/>
        <v>0</v>
      </c>
      <c r="V196" s="98"/>
      <c r="W196" s="98"/>
      <c r="X196" s="98">
        <f t="shared" si="77"/>
        <v>0</v>
      </c>
      <c r="Y196" s="93"/>
    </row>
    <row r="197" spans="1:25" s="5" customFormat="1" x14ac:dyDescent="0.2">
      <c r="A197" s="76">
        <v>3111</v>
      </c>
      <c r="B197" s="77" t="s">
        <v>54</v>
      </c>
      <c r="C197" s="99">
        <f>SUM(Q197)</f>
        <v>38250</v>
      </c>
      <c r="D197" s="102">
        <v>37838</v>
      </c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>
        <v>38250</v>
      </c>
      <c r="R197" s="102">
        <v>37838</v>
      </c>
      <c r="S197" s="99"/>
      <c r="T197" s="99"/>
      <c r="U197" s="99"/>
      <c r="V197" s="99"/>
      <c r="W197" s="99"/>
      <c r="X197" s="99"/>
      <c r="Y197" s="93"/>
    </row>
    <row r="198" spans="1:25" s="5" customFormat="1" x14ac:dyDescent="0.2">
      <c r="A198" s="76">
        <v>3112</v>
      </c>
      <c r="B198" s="77" t="s">
        <v>55</v>
      </c>
      <c r="C198" s="99">
        <f t="shared" ref="C198:D200" si="78">SUM(Q198)</f>
        <v>0</v>
      </c>
      <c r="D198" s="102">
        <f t="shared" si="78"/>
        <v>0</v>
      </c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102"/>
      <c r="S198" s="99"/>
      <c r="T198" s="99"/>
      <c r="U198" s="99"/>
      <c r="V198" s="99"/>
      <c r="W198" s="99"/>
      <c r="X198" s="99"/>
      <c r="Y198" s="93"/>
    </row>
    <row r="199" spans="1:25" s="5" customFormat="1" x14ac:dyDescent="0.2">
      <c r="A199" s="76">
        <v>3113</v>
      </c>
      <c r="B199" s="77" t="s">
        <v>56</v>
      </c>
      <c r="C199" s="99">
        <f t="shared" si="78"/>
        <v>0</v>
      </c>
      <c r="D199" s="102">
        <f t="shared" si="78"/>
        <v>0</v>
      </c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102"/>
      <c r="S199" s="99"/>
      <c r="T199" s="99"/>
      <c r="U199" s="99"/>
      <c r="V199" s="99"/>
      <c r="W199" s="99"/>
      <c r="X199" s="99"/>
      <c r="Y199" s="93"/>
    </row>
    <row r="200" spans="1:25" s="5" customFormat="1" x14ac:dyDescent="0.2">
      <c r="A200" s="76">
        <v>3114</v>
      </c>
      <c r="B200" s="77" t="s">
        <v>57</v>
      </c>
      <c r="C200" s="99">
        <f t="shared" si="78"/>
        <v>0</v>
      </c>
      <c r="D200" s="102">
        <f t="shared" si="78"/>
        <v>0</v>
      </c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102"/>
      <c r="S200" s="99"/>
      <c r="T200" s="99"/>
      <c r="U200" s="99"/>
      <c r="V200" s="99"/>
      <c r="W200" s="99"/>
      <c r="X200" s="99"/>
      <c r="Y200" s="93"/>
    </row>
    <row r="201" spans="1:25" s="5" customFormat="1" x14ac:dyDescent="0.2">
      <c r="A201" s="87">
        <v>312</v>
      </c>
      <c r="B201" s="88" t="s">
        <v>14</v>
      </c>
      <c r="C201" s="98">
        <f>SUM(C202)</f>
        <v>0</v>
      </c>
      <c r="D201" s="101">
        <f>SUM(D202)</f>
        <v>0</v>
      </c>
      <c r="E201" s="98">
        <f t="shared" ref="E201:X201" si="79">SUM(E202)</f>
        <v>0</v>
      </c>
      <c r="F201" s="98"/>
      <c r="G201" s="98">
        <f t="shared" si="79"/>
        <v>0</v>
      </c>
      <c r="H201" s="98"/>
      <c r="I201" s="98">
        <f t="shared" si="79"/>
        <v>0</v>
      </c>
      <c r="J201" s="98"/>
      <c r="K201" s="98">
        <f t="shared" si="79"/>
        <v>0</v>
      </c>
      <c r="L201" s="98"/>
      <c r="M201" s="98">
        <f t="shared" si="79"/>
        <v>0</v>
      </c>
      <c r="N201" s="98"/>
      <c r="O201" s="98">
        <f t="shared" si="79"/>
        <v>0</v>
      </c>
      <c r="P201" s="98"/>
      <c r="Q201" s="98">
        <f t="shared" si="79"/>
        <v>0</v>
      </c>
      <c r="R201" s="101">
        <f t="shared" si="79"/>
        <v>0</v>
      </c>
      <c r="S201" s="98">
        <f t="shared" si="79"/>
        <v>0</v>
      </c>
      <c r="T201" s="98"/>
      <c r="U201" s="98">
        <f t="shared" si="79"/>
        <v>0</v>
      </c>
      <c r="V201" s="98"/>
      <c r="W201" s="98"/>
      <c r="X201" s="98">
        <f t="shared" si="79"/>
        <v>0</v>
      </c>
      <c r="Y201" s="93"/>
    </row>
    <row r="202" spans="1:25" s="5" customFormat="1" x14ac:dyDescent="0.2">
      <c r="A202" s="76">
        <v>3121</v>
      </c>
      <c r="B202" s="77" t="s">
        <v>14</v>
      </c>
      <c r="C202" s="99">
        <f>SUM(Q202)</f>
        <v>0</v>
      </c>
      <c r="D202" s="102">
        <f>SUM(R202)</f>
        <v>0</v>
      </c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102"/>
      <c r="S202" s="99"/>
      <c r="T202" s="99"/>
      <c r="U202" s="99"/>
      <c r="V202" s="99"/>
      <c r="W202" s="99"/>
      <c r="X202" s="99"/>
      <c r="Y202" s="93"/>
    </row>
    <row r="203" spans="1:25" s="5" customFormat="1" x14ac:dyDescent="0.2">
      <c r="A203" s="87">
        <v>313</v>
      </c>
      <c r="B203" s="77" t="s">
        <v>15</v>
      </c>
      <c r="C203" s="98">
        <f>SUM(C204,C205,)</f>
        <v>6310</v>
      </c>
      <c r="D203" s="101">
        <f>SUM(D204,D205,)</f>
        <v>4320</v>
      </c>
      <c r="E203" s="98">
        <f t="shared" ref="E203:X203" si="80">SUM(E204,E205,)</f>
        <v>0</v>
      </c>
      <c r="F203" s="98"/>
      <c r="G203" s="98">
        <f t="shared" si="80"/>
        <v>0</v>
      </c>
      <c r="H203" s="98"/>
      <c r="I203" s="98">
        <f t="shared" si="80"/>
        <v>0</v>
      </c>
      <c r="J203" s="98"/>
      <c r="K203" s="98">
        <f t="shared" si="80"/>
        <v>0</v>
      </c>
      <c r="L203" s="98"/>
      <c r="M203" s="98">
        <f t="shared" si="80"/>
        <v>0</v>
      </c>
      <c r="N203" s="98"/>
      <c r="O203" s="98">
        <f t="shared" si="80"/>
        <v>0</v>
      </c>
      <c r="P203" s="98"/>
      <c r="Q203" s="98">
        <f t="shared" si="80"/>
        <v>6310</v>
      </c>
      <c r="R203" s="101">
        <f>SUM(R204,R205,)</f>
        <v>4320</v>
      </c>
      <c r="S203" s="98">
        <f t="shared" si="80"/>
        <v>0</v>
      </c>
      <c r="T203" s="98"/>
      <c r="U203" s="98">
        <f t="shared" si="80"/>
        <v>0</v>
      </c>
      <c r="V203" s="98"/>
      <c r="W203" s="98"/>
      <c r="X203" s="98">
        <f t="shared" si="80"/>
        <v>0</v>
      </c>
      <c r="Y203" s="93"/>
    </row>
    <row r="204" spans="1:25" s="5" customFormat="1" ht="25.5" x14ac:dyDescent="0.2">
      <c r="A204" s="76">
        <v>3131</v>
      </c>
      <c r="B204" s="77" t="s">
        <v>58</v>
      </c>
      <c r="C204" s="99">
        <f>SUM(Q204)</f>
        <v>0</v>
      </c>
      <c r="D204" s="102">
        <f>SUM(R204)</f>
        <v>0</v>
      </c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102"/>
      <c r="S204" s="99"/>
      <c r="T204" s="99"/>
      <c r="U204" s="99"/>
      <c r="V204" s="99"/>
      <c r="W204" s="99"/>
      <c r="X204" s="99"/>
      <c r="Y204" s="93"/>
    </row>
    <row r="205" spans="1:25" s="5" customFormat="1" ht="25.5" x14ac:dyDescent="0.2">
      <c r="A205" s="76">
        <v>3132</v>
      </c>
      <c r="B205" s="77" t="s">
        <v>59</v>
      </c>
      <c r="C205" s="99">
        <f>SUM(Q205)</f>
        <v>6310</v>
      </c>
      <c r="D205" s="194">
        <v>4320</v>
      </c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>
        <v>6310</v>
      </c>
      <c r="R205" s="102">
        <v>4320</v>
      </c>
      <c r="S205" s="99"/>
      <c r="T205" s="99"/>
      <c r="U205" s="99"/>
      <c r="V205" s="99"/>
      <c r="W205" s="99"/>
      <c r="X205" s="99"/>
      <c r="Y205" s="93"/>
    </row>
    <row r="206" spans="1:25" s="5" customFormat="1" x14ac:dyDescent="0.2">
      <c r="A206" s="82">
        <v>32</v>
      </c>
      <c r="B206" s="80" t="s">
        <v>16</v>
      </c>
      <c r="C206" s="98">
        <f t="shared" ref="C206:X206" si="81">SUM(C207,C212,C220,C230)</f>
        <v>0</v>
      </c>
      <c r="D206" s="101">
        <f>SUM(D207,D212,D220,D230)</f>
        <v>0</v>
      </c>
      <c r="E206" s="98">
        <f t="shared" si="81"/>
        <v>0</v>
      </c>
      <c r="F206" s="98"/>
      <c r="G206" s="98">
        <f t="shared" si="81"/>
        <v>0</v>
      </c>
      <c r="H206" s="98"/>
      <c r="I206" s="98">
        <f t="shared" si="81"/>
        <v>0</v>
      </c>
      <c r="J206" s="98"/>
      <c r="K206" s="98">
        <f t="shared" si="81"/>
        <v>0</v>
      </c>
      <c r="L206" s="98"/>
      <c r="M206" s="98">
        <f t="shared" si="81"/>
        <v>0</v>
      </c>
      <c r="N206" s="98"/>
      <c r="O206" s="98">
        <f t="shared" si="81"/>
        <v>0</v>
      </c>
      <c r="P206" s="98"/>
      <c r="Q206" s="98">
        <f t="shared" si="81"/>
        <v>0</v>
      </c>
      <c r="R206" s="101">
        <f>SUM(R207,R212,R220,R230)</f>
        <v>0</v>
      </c>
      <c r="S206" s="98">
        <f t="shared" si="81"/>
        <v>0</v>
      </c>
      <c r="T206" s="98"/>
      <c r="U206" s="98">
        <f t="shared" si="81"/>
        <v>0</v>
      </c>
      <c r="V206" s="98"/>
      <c r="W206" s="98"/>
      <c r="X206" s="98">
        <f t="shared" si="81"/>
        <v>0</v>
      </c>
      <c r="Y206" s="93"/>
    </row>
    <row r="207" spans="1:25" s="5" customFormat="1" ht="25.5" x14ac:dyDescent="0.2">
      <c r="A207" s="87">
        <v>321</v>
      </c>
      <c r="B207" s="88" t="s">
        <v>17</v>
      </c>
      <c r="C207" s="98">
        <f>SUM(C208,C209,C210,C211)</f>
        <v>0</v>
      </c>
      <c r="D207" s="101">
        <f>SUM(D208,D209,D210,D211)</f>
        <v>0</v>
      </c>
      <c r="E207" s="98">
        <f t="shared" ref="E207:X207" si="82">SUM(E208,E209,E210,E211)</f>
        <v>0</v>
      </c>
      <c r="F207" s="98"/>
      <c r="G207" s="98">
        <f t="shared" si="82"/>
        <v>0</v>
      </c>
      <c r="H207" s="98"/>
      <c r="I207" s="98">
        <f t="shared" si="82"/>
        <v>0</v>
      </c>
      <c r="J207" s="98"/>
      <c r="K207" s="98">
        <f t="shared" si="82"/>
        <v>0</v>
      </c>
      <c r="L207" s="98"/>
      <c r="M207" s="98">
        <f t="shared" si="82"/>
        <v>0</v>
      </c>
      <c r="N207" s="98"/>
      <c r="O207" s="98">
        <f t="shared" si="82"/>
        <v>0</v>
      </c>
      <c r="P207" s="98"/>
      <c r="Q207" s="98">
        <f t="shared" si="82"/>
        <v>0</v>
      </c>
      <c r="R207" s="101">
        <f>SUM(R208,R209,R210,R211)</f>
        <v>0</v>
      </c>
      <c r="S207" s="98">
        <f t="shared" si="82"/>
        <v>0</v>
      </c>
      <c r="T207" s="98"/>
      <c r="U207" s="98">
        <f t="shared" si="82"/>
        <v>0</v>
      </c>
      <c r="V207" s="98"/>
      <c r="W207" s="98"/>
      <c r="X207" s="98">
        <f t="shared" si="82"/>
        <v>0</v>
      </c>
      <c r="Y207" s="93"/>
    </row>
    <row r="208" spans="1:25" s="5" customFormat="1" x14ac:dyDescent="0.2">
      <c r="A208" s="76">
        <v>3211</v>
      </c>
      <c r="B208" s="77" t="s">
        <v>60</v>
      </c>
      <c r="C208" s="99">
        <f t="shared" ref="C208:D211" si="83">SUM(Q208)</f>
        <v>0</v>
      </c>
      <c r="D208" s="102">
        <f t="shared" si="83"/>
        <v>0</v>
      </c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102"/>
      <c r="S208" s="99"/>
      <c r="T208" s="99"/>
      <c r="U208" s="99"/>
      <c r="V208" s="99"/>
      <c r="W208" s="99"/>
      <c r="X208" s="99"/>
      <c r="Y208" s="93"/>
    </row>
    <row r="209" spans="1:25" s="5" customFormat="1" ht="25.5" x14ac:dyDescent="0.2">
      <c r="A209" s="76">
        <v>3212</v>
      </c>
      <c r="B209" s="77" t="s">
        <v>61</v>
      </c>
      <c r="C209" s="99">
        <f t="shared" si="83"/>
        <v>0</v>
      </c>
      <c r="D209" s="102">
        <f t="shared" si="83"/>
        <v>0</v>
      </c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102"/>
      <c r="S209" s="99"/>
      <c r="T209" s="99"/>
      <c r="U209" s="99"/>
      <c r="V209" s="99"/>
      <c r="W209" s="99"/>
      <c r="X209" s="99"/>
      <c r="Y209" s="93"/>
    </row>
    <row r="210" spans="1:25" s="5" customFormat="1" x14ac:dyDescent="0.2">
      <c r="A210" s="76">
        <v>3213</v>
      </c>
      <c r="B210" s="77" t="s">
        <v>62</v>
      </c>
      <c r="C210" s="99">
        <f t="shared" si="83"/>
        <v>0</v>
      </c>
      <c r="D210" s="102">
        <f t="shared" si="83"/>
        <v>0</v>
      </c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102"/>
      <c r="S210" s="99"/>
      <c r="T210" s="99"/>
      <c r="U210" s="99"/>
      <c r="V210" s="99"/>
      <c r="W210" s="99"/>
      <c r="X210" s="99"/>
      <c r="Y210" s="93"/>
    </row>
    <row r="211" spans="1:25" s="5" customFormat="1" ht="25.5" x14ac:dyDescent="0.2">
      <c r="A211" s="76">
        <v>3214</v>
      </c>
      <c r="B211" s="77" t="s">
        <v>63</v>
      </c>
      <c r="C211" s="99">
        <f t="shared" si="83"/>
        <v>0</v>
      </c>
      <c r="D211" s="102">
        <f t="shared" si="83"/>
        <v>0</v>
      </c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102"/>
      <c r="S211" s="99"/>
      <c r="T211" s="99"/>
      <c r="U211" s="99"/>
      <c r="V211" s="99"/>
      <c r="W211" s="99"/>
      <c r="X211" s="99"/>
      <c r="Y211" s="93"/>
    </row>
    <row r="212" spans="1:25" s="5" customFormat="1" x14ac:dyDescent="0.2">
      <c r="A212" s="82">
        <v>322</v>
      </c>
      <c r="B212" s="80" t="s">
        <v>18</v>
      </c>
      <c r="C212" s="98">
        <f>SUM(C213,C214,C215,C216,C217,C218,C219)</f>
        <v>0</v>
      </c>
      <c r="D212" s="101">
        <f>SUM(D213,D214,D215,D216,D217,D218,D219)</f>
        <v>0</v>
      </c>
      <c r="E212" s="98">
        <f t="shared" ref="E212:X212" si="84">SUM(E213,E214,E215,E216,E217,E218,E219)</f>
        <v>0</v>
      </c>
      <c r="F212" s="98"/>
      <c r="G212" s="98">
        <f t="shared" si="84"/>
        <v>0</v>
      </c>
      <c r="H212" s="98"/>
      <c r="I212" s="98">
        <f t="shared" si="84"/>
        <v>0</v>
      </c>
      <c r="J212" s="98"/>
      <c r="K212" s="98">
        <f t="shared" si="84"/>
        <v>0</v>
      </c>
      <c r="L212" s="98"/>
      <c r="M212" s="98">
        <f t="shared" si="84"/>
        <v>0</v>
      </c>
      <c r="N212" s="98"/>
      <c r="O212" s="98">
        <f t="shared" si="84"/>
        <v>0</v>
      </c>
      <c r="P212" s="98"/>
      <c r="Q212" s="98">
        <f t="shared" si="84"/>
        <v>0</v>
      </c>
      <c r="R212" s="101">
        <f>SUM(R213,R214,R215,R216,R217,R218,R219)</f>
        <v>0</v>
      </c>
      <c r="S212" s="98">
        <f t="shared" si="84"/>
        <v>0</v>
      </c>
      <c r="T212" s="98"/>
      <c r="U212" s="98">
        <f t="shared" si="84"/>
        <v>0</v>
      </c>
      <c r="V212" s="98"/>
      <c r="W212" s="98"/>
      <c r="X212" s="98">
        <f t="shared" si="84"/>
        <v>0</v>
      </c>
      <c r="Y212" s="93"/>
    </row>
    <row r="213" spans="1:25" s="5" customFormat="1" ht="25.5" x14ac:dyDescent="0.2">
      <c r="A213" s="76">
        <v>3221</v>
      </c>
      <c r="B213" s="77" t="s">
        <v>64</v>
      </c>
      <c r="C213" s="99">
        <f t="shared" ref="C213:D219" si="85">SUM(Q213)</f>
        <v>0</v>
      </c>
      <c r="D213" s="102">
        <f t="shared" si="85"/>
        <v>0</v>
      </c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102"/>
      <c r="S213" s="99"/>
      <c r="T213" s="99"/>
      <c r="U213" s="99"/>
      <c r="V213" s="99"/>
      <c r="W213" s="99"/>
      <c r="X213" s="99"/>
      <c r="Y213" s="93"/>
    </row>
    <row r="214" spans="1:25" s="5" customFormat="1" x14ac:dyDescent="0.2">
      <c r="A214" s="76">
        <v>3222</v>
      </c>
      <c r="B214" s="77" t="s">
        <v>65</v>
      </c>
      <c r="C214" s="99">
        <f t="shared" si="85"/>
        <v>0</v>
      </c>
      <c r="D214" s="102">
        <f t="shared" si="85"/>
        <v>0</v>
      </c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102"/>
      <c r="S214" s="99"/>
      <c r="T214" s="99"/>
      <c r="U214" s="99"/>
      <c r="V214" s="99"/>
      <c r="W214" s="99"/>
      <c r="X214" s="99"/>
      <c r="Y214" s="93"/>
    </row>
    <row r="215" spans="1:25" s="5" customFormat="1" x14ac:dyDescent="0.2">
      <c r="A215" s="76">
        <v>3223</v>
      </c>
      <c r="B215" s="77" t="s">
        <v>66</v>
      </c>
      <c r="C215" s="99">
        <f t="shared" si="85"/>
        <v>0</v>
      </c>
      <c r="D215" s="102">
        <f t="shared" si="85"/>
        <v>0</v>
      </c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102"/>
      <c r="S215" s="99"/>
      <c r="T215" s="99"/>
      <c r="U215" s="99"/>
      <c r="V215" s="99"/>
      <c r="W215" s="99"/>
      <c r="X215" s="99"/>
      <c r="Y215" s="93"/>
    </row>
    <row r="216" spans="1:25" s="5" customFormat="1" ht="25.5" x14ac:dyDescent="0.2">
      <c r="A216" s="76">
        <v>3224</v>
      </c>
      <c r="B216" s="77" t="s">
        <v>67</v>
      </c>
      <c r="C216" s="99">
        <f t="shared" si="85"/>
        <v>0</v>
      </c>
      <c r="D216" s="102">
        <f t="shared" si="85"/>
        <v>0</v>
      </c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102"/>
      <c r="S216" s="99"/>
      <c r="T216" s="99"/>
      <c r="U216" s="99"/>
      <c r="V216" s="99"/>
      <c r="W216" s="99"/>
      <c r="X216" s="99"/>
      <c r="Y216" s="93"/>
    </row>
    <row r="217" spans="1:25" s="5" customFormat="1" x14ac:dyDescent="0.2">
      <c r="A217" s="76">
        <v>3225</v>
      </c>
      <c r="B217" s="77" t="s">
        <v>68</v>
      </c>
      <c r="C217" s="99">
        <f t="shared" si="85"/>
        <v>0</v>
      </c>
      <c r="D217" s="102">
        <f t="shared" si="85"/>
        <v>0</v>
      </c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102"/>
      <c r="S217" s="99"/>
      <c r="T217" s="99"/>
      <c r="U217" s="99"/>
      <c r="V217" s="99"/>
      <c r="W217" s="99"/>
      <c r="X217" s="99"/>
      <c r="Y217" s="93"/>
    </row>
    <row r="218" spans="1:25" s="5" customFormat="1" ht="25.5" x14ac:dyDescent="0.2">
      <c r="A218" s="76">
        <v>3226</v>
      </c>
      <c r="B218" s="77" t="s">
        <v>69</v>
      </c>
      <c r="C218" s="99">
        <f t="shared" si="85"/>
        <v>0</v>
      </c>
      <c r="D218" s="102">
        <f t="shared" si="85"/>
        <v>0</v>
      </c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102"/>
      <c r="S218" s="99"/>
      <c r="T218" s="99"/>
      <c r="U218" s="99"/>
      <c r="V218" s="99"/>
      <c r="W218" s="99"/>
      <c r="X218" s="99"/>
      <c r="Y218" s="93"/>
    </row>
    <row r="219" spans="1:25" s="5" customFormat="1" ht="25.5" x14ac:dyDescent="0.2">
      <c r="A219" s="76">
        <v>3227</v>
      </c>
      <c r="B219" s="77" t="s">
        <v>70</v>
      </c>
      <c r="C219" s="99">
        <f t="shared" si="85"/>
        <v>0</v>
      </c>
      <c r="D219" s="102">
        <f t="shared" si="85"/>
        <v>0</v>
      </c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102"/>
      <c r="S219" s="99"/>
      <c r="T219" s="99"/>
      <c r="U219" s="99"/>
      <c r="V219" s="99"/>
      <c r="W219" s="99"/>
      <c r="X219" s="99"/>
      <c r="Y219" s="93"/>
    </row>
    <row r="220" spans="1:25" s="5" customFormat="1" x14ac:dyDescent="0.2">
      <c r="A220" s="87">
        <v>323</v>
      </c>
      <c r="B220" s="88" t="s">
        <v>19</v>
      </c>
      <c r="C220" s="98">
        <f>SUM(C221,C222,C223,C224,C225,C226,C227,C228,C229)</f>
        <v>0</v>
      </c>
      <c r="D220" s="101">
        <f>SUM(D221,D222,D223,D224,D225,D226,D227,D228,D229)</f>
        <v>0</v>
      </c>
      <c r="E220" s="98">
        <f t="shared" ref="E220:X220" si="86">SUM(E221,E222,E223,E224,E225,E226,E227,E228,E229)</f>
        <v>0</v>
      </c>
      <c r="F220" s="98"/>
      <c r="G220" s="98">
        <f t="shared" si="86"/>
        <v>0</v>
      </c>
      <c r="H220" s="98"/>
      <c r="I220" s="98">
        <f t="shared" si="86"/>
        <v>0</v>
      </c>
      <c r="J220" s="98"/>
      <c r="K220" s="98">
        <f t="shared" si="86"/>
        <v>0</v>
      </c>
      <c r="L220" s="98"/>
      <c r="M220" s="98">
        <f t="shared" si="86"/>
        <v>0</v>
      </c>
      <c r="N220" s="98"/>
      <c r="O220" s="98">
        <f t="shared" si="86"/>
        <v>0</v>
      </c>
      <c r="P220" s="98"/>
      <c r="Q220" s="98">
        <f t="shared" si="86"/>
        <v>0</v>
      </c>
      <c r="R220" s="101">
        <f>SUM(R221,R222,R223,R224,R225,R226,R227,R228,R229)</f>
        <v>0</v>
      </c>
      <c r="S220" s="98">
        <f t="shared" si="86"/>
        <v>0</v>
      </c>
      <c r="T220" s="98"/>
      <c r="U220" s="98">
        <f t="shared" si="86"/>
        <v>0</v>
      </c>
      <c r="V220" s="98"/>
      <c r="W220" s="98"/>
      <c r="X220" s="98">
        <f t="shared" si="86"/>
        <v>0</v>
      </c>
      <c r="Y220" s="93"/>
    </row>
    <row r="221" spans="1:25" s="5" customFormat="1" x14ac:dyDescent="0.2">
      <c r="A221" s="76">
        <v>3231</v>
      </c>
      <c r="B221" s="77" t="s">
        <v>71</v>
      </c>
      <c r="C221" s="99">
        <f t="shared" ref="C221:D229" si="87">SUM(Q221)</f>
        <v>0</v>
      </c>
      <c r="D221" s="102">
        <f t="shared" si="87"/>
        <v>0</v>
      </c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102"/>
      <c r="S221" s="99"/>
      <c r="T221" s="99"/>
      <c r="U221" s="99"/>
      <c r="V221" s="99"/>
      <c r="W221" s="99"/>
      <c r="X221" s="99"/>
      <c r="Y221" s="93"/>
    </row>
    <row r="222" spans="1:25" s="5" customFormat="1" ht="25.5" x14ac:dyDescent="0.2">
      <c r="A222" s="76">
        <v>3232</v>
      </c>
      <c r="B222" s="77" t="s">
        <v>72</v>
      </c>
      <c r="C222" s="99">
        <f t="shared" si="87"/>
        <v>0</v>
      </c>
      <c r="D222" s="102">
        <f t="shared" si="87"/>
        <v>0</v>
      </c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102"/>
      <c r="S222" s="99"/>
      <c r="T222" s="99"/>
      <c r="U222" s="99"/>
      <c r="V222" s="99"/>
      <c r="W222" s="99"/>
      <c r="X222" s="99"/>
      <c r="Y222" s="93"/>
    </row>
    <row r="223" spans="1:25" s="5" customFormat="1" x14ac:dyDescent="0.2">
      <c r="A223" s="76">
        <v>3233</v>
      </c>
      <c r="B223" s="77" t="s">
        <v>73</v>
      </c>
      <c r="C223" s="99">
        <f t="shared" si="87"/>
        <v>0</v>
      </c>
      <c r="D223" s="102">
        <f t="shared" si="87"/>
        <v>0</v>
      </c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102"/>
      <c r="S223" s="99"/>
      <c r="T223" s="99"/>
      <c r="U223" s="99"/>
      <c r="V223" s="99"/>
      <c r="W223" s="99"/>
      <c r="X223" s="99"/>
      <c r="Y223" s="93"/>
    </row>
    <row r="224" spans="1:25" s="5" customFormat="1" x14ac:dyDescent="0.2">
      <c r="A224" s="76">
        <v>3234</v>
      </c>
      <c r="B224" s="77" t="s">
        <v>74</v>
      </c>
      <c r="C224" s="99">
        <f t="shared" si="87"/>
        <v>0</v>
      </c>
      <c r="D224" s="102">
        <f t="shared" si="87"/>
        <v>0</v>
      </c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102"/>
      <c r="S224" s="99"/>
      <c r="T224" s="99"/>
      <c r="U224" s="99"/>
      <c r="V224" s="99"/>
      <c r="W224" s="99"/>
      <c r="X224" s="99"/>
      <c r="Y224" s="93"/>
    </row>
    <row r="225" spans="1:25" s="5" customFormat="1" x14ac:dyDescent="0.2">
      <c r="A225" s="76">
        <v>3235</v>
      </c>
      <c r="B225" s="77" t="s">
        <v>75</v>
      </c>
      <c r="C225" s="99">
        <f t="shared" si="87"/>
        <v>0</v>
      </c>
      <c r="D225" s="102">
        <f t="shared" si="87"/>
        <v>0</v>
      </c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102"/>
      <c r="S225" s="99"/>
      <c r="T225" s="99"/>
      <c r="U225" s="99"/>
      <c r="V225" s="99"/>
      <c r="W225" s="99"/>
      <c r="X225" s="99"/>
      <c r="Y225" s="93"/>
    </row>
    <row r="226" spans="1:25" s="5" customFormat="1" x14ac:dyDescent="0.2">
      <c r="A226" s="76">
        <v>3236</v>
      </c>
      <c r="B226" s="77" t="s">
        <v>76</v>
      </c>
      <c r="C226" s="99">
        <f t="shared" si="87"/>
        <v>0</v>
      </c>
      <c r="D226" s="102">
        <f t="shared" si="87"/>
        <v>0</v>
      </c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102"/>
      <c r="S226" s="99"/>
      <c r="T226" s="99"/>
      <c r="U226" s="99"/>
      <c r="V226" s="99"/>
      <c r="W226" s="99"/>
      <c r="X226" s="99"/>
      <c r="Y226" s="93"/>
    </row>
    <row r="227" spans="1:25" s="5" customFormat="1" x14ac:dyDescent="0.2">
      <c r="A227" s="76">
        <v>3237</v>
      </c>
      <c r="B227" s="77" t="s">
        <v>77</v>
      </c>
      <c r="C227" s="99">
        <f t="shared" si="87"/>
        <v>0</v>
      </c>
      <c r="D227" s="102">
        <f t="shared" si="87"/>
        <v>0</v>
      </c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102"/>
      <c r="S227" s="99"/>
      <c r="T227" s="99"/>
      <c r="U227" s="99"/>
      <c r="V227" s="99"/>
      <c r="W227" s="99"/>
      <c r="X227" s="99"/>
      <c r="Y227" s="93"/>
    </row>
    <row r="228" spans="1:25" s="5" customFormat="1" x14ac:dyDescent="0.2">
      <c r="A228" s="76">
        <v>3238</v>
      </c>
      <c r="B228" s="77" t="s">
        <v>78</v>
      </c>
      <c r="C228" s="99">
        <f t="shared" si="87"/>
        <v>0</v>
      </c>
      <c r="D228" s="102">
        <f t="shared" si="87"/>
        <v>0</v>
      </c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102"/>
      <c r="S228" s="99"/>
      <c r="T228" s="99"/>
      <c r="U228" s="99"/>
      <c r="V228" s="99"/>
      <c r="W228" s="99"/>
      <c r="X228" s="99"/>
      <c r="Y228" s="93"/>
    </row>
    <row r="229" spans="1:25" s="5" customFormat="1" x14ac:dyDescent="0.2">
      <c r="A229" s="76">
        <v>3239</v>
      </c>
      <c r="B229" s="77" t="s">
        <v>79</v>
      </c>
      <c r="C229" s="99">
        <f t="shared" si="87"/>
        <v>0</v>
      </c>
      <c r="D229" s="102">
        <f t="shared" si="87"/>
        <v>0</v>
      </c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102"/>
      <c r="S229" s="99"/>
      <c r="T229" s="99"/>
      <c r="U229" s="99"/>
      <c r="V229" s="99"/>
      <c r="W229" s="99"/>
      <c r="X229" s="99"/>
      <c r="Y229" s="93"/>
    </row>
    <row r="230" spans="1:25" s="5" customFormat="1" x14ac:dyDescent="0.2">
      <c r="A230" s="82">
        <v>329</v>
      </c>
      <c r="B230" s="80" t="s">
        <v>89</v>
      </c>
      <c r="C230" s="98">
        <f t="shared" ref="C230:X230" si="88">SUM(C231,C232,C233,C234,)</f>
        <v>0</v>
      </c>
      <c r="D230" s="101">
        <f>SUM(D231,D232,D233,D234,)</f>
        <v>0</v>
      </c>
      <c r="E230" s="98">
        <f t="shared" si="88"/>
        <v>0</v>
      </c>
      <c r="F230" s="98"/>
      <c r="G230" s="98">
        <f t="shared" si="88"/>
        <v>0</v>
      </c>
      <c r="H230" s="98"/>
      <c r="I230" s="98">
        <f t="shared" si="88"/>
        <v>0</v>
      </c>
      <c r="J230" s="98"/>
      <c r="K230" s="98">
        <f t="shared" si="88"/>
        <v>0</v>
      </c>
      <c r="L230" s="98"/>
      <c r="M230" s="98">
        <f t="shared" si="88"/>
        <v>0</v>
      </c>
      <c r="N230" s="98"/>
      <c r="O230" s="98">
        <f t="shared" si="88"/>
        <v>0</v>
      </c>
      <c r="P230" s="98"/>
      <c r="Q230" s="98">
        <f t="shared" si="88"/>
        <v>0</v>
      </c>
      <c r="R230" s="101">
        <f>SUM(R231,R232,R233,R234,)</f>
        <v>0</v>
      </c>
      <c r="S230" s="98">
        <f t="shared" si="88"/>
        <v>0</v>
      </c>
      <c r="T230" s="98"/>
      <c r="U230" s="98">
        <f t="shared" si="88"/>
        <v>0</v>
      </c>
      <c r="V230" s="98"/>
      <c r="W230" s="98"/>
      <c r="X230" s="98">
        <f t="shared" si="88"/>
        <v>0</v>
      </c>
      <c r="Y230" s="93"/>
    </row>
    <row r="231" spans="1:25" s="5" customFormat="1" x14ac:dyDescent="0.2">
      <c r="A231" s="76">
        <v>3293</v>
      </c>
      <c r="B231" s="77" t="s">
        <v>90</v>
      </c>
      <c r="C231" s="99">
        <f t="shared" ref="C231:D234" si="89">SUM(Q231)</f>
        <v>0</v>
      </c>
      <c r="D231" s="102">
        <f t="shared" si="89"/>
        <v>0</v>
      </c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102"/>
      <c r="S231" s="99"/>
      <c r="T231" s="99"/>
      <c r="U231" s="99"/>
      <c r="V231" s="99"/>
      <c r="W231" s="99"/>
      <c r="X231" s="99"/>
      <c r="Y231" s="93"/>
    </row>
    <row r="232" spans="1:25" s="5" customFormat="1" x14ac:dyDescent="0.2">
      <c r="A232" s="76">
        <v>3294</v>
      </c>
      <c r="B232" s="77" t="s">
        <v>91</v>
      </c>
      <c r="C232" s="99">
        <f t="shared" si="89"/>
        <v>0</v>
      </c>
      <c r="D232" s="102">
        <f t="shared" si="89"/>
        <v>0</v>
      </c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102"/>
      <c r="S232" s="99"/>
      <c r="T232" s="99"/>
      <c r="U232" s="99"/>
      <c r="V232" s="99"/>
      <c r="W232" s="99"/>
      <c r="X232" s="99"/>
      <c r="Y232" s="93"/>
    </row>
    <row r="233" spans="1:25" s="5" customFormat="1" x14ac:dyDescent="0.2">
      <c r="A233" s="76">
        <v>3295</v>
      </c>
      <c r="B233" s="77" t="s">
        <v>92</v>
      </c>
      <c r="C233" s="99">
        <f t="shared" si="89"/>
        <v>0</v>
      </c>
      <c r="D233" s="102">
        <f t="shared" si="89"/>
        <v>0</v>
      </c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102"/>
      <c r="S233" s="99"/>
      <c r="T233" s="99"/>
      <c r="U233" s="99"/>
      <c r="V233" s="99"/>
      <c r="W233" s="99"/>
      <c r="X233" s="99"/>
      <c r="Y233" s="93"/>
    </row>
    <row r="234" spans="1:25" s="5" customFormat="1" x14ac:dyDescent="0.2">
      <c r="A234" s="76">
        <v>3299</v>
      </c>
      <c r="B234" s="77" t="s">
        <v>88</v>
      </c>
      <c r="C234" s="99">
        <f t="shared" si="89"/>
        <v>0</v>
      </c>
      <c r="D234" s="102">
        <f t="shared" si="89"/>
        <v>0</v>
      </c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102"/>
      <c r="S234" s="99"/>
      <c r="T234" s="99"/>
      <c r="U234" s="99"/>
      <c r="V234" s="99"/>
      <c r="W234" s="99"/>
      <c r="X234" s="99"/>
      <c r="Y234" s="93"/>
    </row>
    <row r="235" spans="1:25" s="5" customFormat="1" x14ac:dyDescent="0.2">
      <c r="A235" s="82">
        <v>34</v>
      </c>
      <c r="B235" s="80" t="s">
        <v>20</v>
      </c>
      <c r="C235" s="98">
        <f>SUM(C236)</f>
        <v>0</v>
      </c>
      <c r="D235" s="101">
        <f>SUM(D236)</f>
        <v>0</v>
      </c>
      <c r="E235" s="98">
        <f t="shared" ref="E235:X235" si="90">SUM(E236)</f>
        <v>0</v>
      </c>
      <c r="F235" s="98"/>
      <c r="G235" s="98">
        <f t="shared" si="90"/>
        <v>0</v>
      </c>
      <c r="H235" s="98"/>
      <c r="I235" s="98">
        <f t="shared" si="90"/>
        <v>0</v>
      </c>
      <c r="J235" s="98"/>
      <c r="K235" s="98">
        <f t="shared" si="90"/>
        <v>0</v>
      </c>
      <c r="L235" s="98"/>
      <c r="M235" s="98">
        <f t="shared" si="90"/>
        <v>0</v>
      </c>
      <c r="N235" s="98"/>
      <c r="O235" s="98">
        <f t="shared" si="90"/>
        <v>0</v>
      </c>
      <c r="P235" s="98"/>
      <c r="Q235" s="98">
        <f t="shared" si="90"/>
        <v>0</v>
      </c>
      <c r="R235" s="101">
        <f t="shared" si="90"/>
        <v>0</v>
      </c>
      <c r="S235" s="98">
        <f t="shared" si="90"/>
        <v>0</v>
      </c>
      <c r="T235" s="98"/>
      <c r="U235" s="98">
        <f t="shared" si="90"/>
        <v>0</v>
      </c>
      <c r="V235" s="98"/>
      <c r="W235" s="98"/>
      <c r="X235" s="98">
        <f t="shared" si="90"/>
        <v>0</v>
      </c>
      <c r="Y235" s="93"/>
    </row>
    <row r="236" spans="1:25" s="5" customFormat="1" x14ac:dyDescent="0.2">
      <c r="A236" s="87">
        <v>343</v>
      </c>
      <c r="B236" s="88" t="s">
        <v>21</v>
      </c>
      <c r="C236" s="100">
        <f>SUM(C237,C238,C239,C240)</f>
        <v>0</v>
      </c>
      <c r="D236" s="184">
        <f>SUM(D237,D238,D239,D240)</f>
        <v>0</v>
      </c>
      <c r="E236" s="100">
        <f t="shared" ref="E236:X236" si="91">SUM(E237,E238,E239,E240)</f>
        <v>0</v>
      </c>
      <c r="F236" s="100"/>
      <c r="G236" s="100">
        <f t="shared" si="91"/>
        <v>0</v>
      </c>
      <c r="H236" s="100"/>
      <c r="I236" s="100">
        <f t="shared" si="91"/>
        <v>0</v>
      </c>
      <c r="J236" s="100"/>
      <c r="K236" s="100">
        <f t="shared" si="91"/>
        <v>0</v>
      </c>
      <c r="L236" s="100"/>
      <c r="M236" s="100">
        <f t="shared" si="91"/>
        <v>0</v>
      </c>
      <c r="N236" s="100"/>
      <c r="O236" s="100">
        <f t="shared" si="91"/>
        <v>0</v>
      </c>
      <c r="P236" s="100"/>
      <c r="Q236" s="100">
        <f t="shared" si="91"/>
        <v>0</v>
      </c>
      <c r="R236" s="184">
        <f>SUM(R237,R238,R239,R240)</f>
        <v>0</v>
      </c>
      <c r="S236" s="100">
        <f t="shared" si="91"/>
        <v>0</v>
      </c>
      <c r="T236" s="100"/>
      <c r="U236" s="100">
        <f t="shared" si="91"/>
        <v>0</v>
      </c>
      <c r="V236" s="100"/>
      <c r="W236" s="100"/>
      <c r="X236" s="100">
        <f t="shared" si="91"/>
        <v>0</v>
      </c>
      <c r="Y236" s="93"/>
    </row>
    <row r="237" spans="1:25" s="5" customFormat="1" ht="25.5" x14ac:dyDescent="0.2">
      <c r="A237" s="76">
        <v>3431</v>
      </c>
      <c r="B237" s="77" t="s">
        <v>80</v>
      </c>
      <c r="C237" s="99">
        <f t="shared" ref="C237:D240" si="92">SUM(Q237)</f>
        <v>0</v>
      </c>
      <c r="D237" s="102">
        <f t="shared" si="92"/>
        <v>0</v>
      </c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102"/>
      <c r="S237" s="99"/>
      <c r="T237" s="99"/>
      <c r="U237" s="99"/>
      <c r="V237" s="99"/>
      <c r="W237" s="99"/>
      <c r="X237" s="99"/>
      <c r="Y237" s="93"/>
    </row>
    <row r="238" spans="1:25" s="5" customFormat="1" ht="25.5" x14ac:dyDescent="0.2">
      <c r="A238" s="76">
        <v>3432</v>
      </c>
      <c r="B238" s="77" t="s">
        <v>81</v>
      </c>
      <c r="C238" s="99">
        <f t="shared" si="92"/>
        <v>0</v>
      </c>
      <c r="D238" s="102">
        <f t="shared" si="92"/>
        <v>0</v>
      </c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102"/>
      <c r="S238" s="99"/>
      <c r="T238" s="99"/>
      <c r="U238" s="99"/>
      <c r="V238" s="99"/>
      <c r="W238" s="99"/>
      <c r="X238" s="99"/>
      <c r="Y238" s="93"/>
    </row>
    <row r="239" spans="1:25" s="5" customFormat="1" x14ac:dyDescent="0.2">
      <c r="A239" s="76">
        <v>3433</v>
      </c>
      <c r="B239" s="77" t="s">
        <v>82</v>
      </c>
      <c r="C239" s="99">
        <f t="shared" si="92"/>
        <v>0</v>
      </c>
      <c r="D239" s="102">
        <f t="shared" si="92"/>
        <v>0</v>
      </c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102"/>
      <c r="S239" s="99"/>
      <c r="T239" s="99"/>
      <c r="U239" s="99"/>
      <c r="V239" s="99"/>
      <c r="W239" s="99"/>
      <c r="X239" s="99"/>
      <c r="Y239" s="93"/>
    </row>
    <row r="240" spans="1:25" s="5" customFormat="1" ht="25.5" x14ac:dyDescent="0.2">
      <c r="A240" s="76">
        <v>3434</v>
      </c>
      <c r="B240" s="77" t="s">
        <v>83</v>
      </c>
      <c r="C240" s="99">
        <f t="shared" si="92"/>
        <v>0</v>
      </c>
      <c r="D240" s="102">
        <f t="shared" si="92"/>
        <v>0</v>
      </c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102"/>
      <c r="S240" s="99"/>
      <c r="T240" s="99"/>
      <c r="U240" s="99"/>
      <c r="V240" s="99"/>
      <c r="W240" s="99"/>
      <c r="X240" s="99"/>
      <c r="Y240" s="93"/>
    </row>
    <row r="241" spans="1:25" s="5" customFormat="1" ht="25.5" x14ac:dyDescent="0.2">
      <c r="A241" s="82">
        <v>4</v>
      </c>
      <c r="B241" s="80" t="s">
        <v>22</v>
      </c>
      <c r="C241" s="98">
        <f>SUM(C242)</f>
        <v>0</v>
      </c>
      <c r="D241" s="101">
        <f>SUM(D242)</f>
        <v>0</v>
      </c>
      <c r="E241" s="98">
        <f t="shared" ref="E241:X241" si="93">SUM(E242)</f>
        <v>0</v>
      </c>
      <c r="F241" s="98"/>
      <c r="G241" s="98">
        <f t="shared" si="93"/>
        <v>0</v>
      </c>
      <c r="H241" s="98"/>
      <c r="I241" s="98">
        <f t="shared" si="93"/>
        <v>0</v>
      </c>
      <c r="J241" s="98"/>
      <c r="K241" s="98">
        <f t="shared" si="93"/>
        <v>0</v>
      </c>
      <c r="L241" s="98"/>
      <c r="M241" s="98">
        <f t="shared" si="93"/>
        <v>0</v>
      </c>
      <c r="N241" s="98"/>
      <c r="O241" s="98">
        <f t="shared" si="93"/>
        <v>0</v>
      </c>
      <c r="P241" s="98"/>
      <c r="Q241" s="98">
        <f t="shared" si="93"/>
        <v>0</v>
      </c>
      <c r="R241" s="101">
        <f t="shared" si="93"/>
        <v>0</v>
      </c>
      <c r="S241" s="98">
        <f t="shared" si="93"/>
        <v>0</v>
      </c>
      <c r="T241" s="98"/>
      <c r="U241" s="98">
        <f t="shared" si="93"/>
        <v>0</v>
      </c>
      <c r="V241" s="98"/>
      <c r="W241" s="98"/>
      <c r="X241" s="98">
        <f t="shared" si="93"/>
        <v>0</v>
      </c>
      <c r="Y241" s="93"/>
    </row>
    <row r="242" spans="1:25" s="5" customFormat="1" ht="38.25" x14ac:dyDescent="0.2">
      <c r="A242" s="82">
        <v>42</v>
      </c>
      <c r="B242" s="80" t="s">
        <v>41</v>
      </c>
      <c r="C242" s="100">
        <f t="shared" ref="C242:X242" si="94">SUM(C243,C248,C251)</f>
        <v>0</v>
      </c>
      <c r="D242" s="184">
        <f>SUM(D243,D248,D251)</f>
        <v>0</v>
      </c>
      <c r="E242" s="100">
        <f t="shared" si="94"/>
        <v>0</v>
      </c>
      <c r="F242" s="100"/>
      <c r="G242" s="100">
        <f t="shared" si="94"/>
        <v>0</v>
      </c>
      <c r="H242" s="100"/>
      <c r="I242" s="100">
        <f t="shared" si="94"/>
        <v>0</v>
      </c>
      <c r="J242" s="100"/>
      <c r="K242" s="100">
        <f t="shared" si="94"/>
        <v>0</v>
      </c>
      <c r="L242" s="100"/>
      <c r="M242" s="100">
        <f t="shared" si="94"/>
        <v>0</v>
      </c>
      <c r="N242" s="100"/>
      <c r="O242" s="100">
        <f t="shared" si="94"/>
        <v>0</v>
      </c>
      <c r="P242" s="100"/>
      <c r="Q242" s="100">
        <f t="shared" si="94"/>
        <v>0</v>
      </c>
      <c r="R242" s="184">
        <f>SUM(R243,R248,R251)</f>
        <v>0</v>
      </c>
      <c r="S242" s="100">
        <f t="shared" si="94"/>
        <v>0</v>
      </c>
      <c r="T242" s="100"/>
      <c r="U242" s="100">
        <f t="shared" si="94"/>
        <v>0</v>
      </c>
      <c r="V242" s="100"/>
      <c r="W242" s="100"/>
      <c r="X242" s="100">
        <f t="shared" si="94"/>
        <v>0</v>
      </c>
      <c r="Y242" s="93"/>
    </row>
    <row r="243" spans="1:25" s="5" customFormat="1" x14ac:dyDescent="0.2">
      <c r="A243" s="87">
        <v>421</v>
      </c>
      <c r="B243" s="88" t="s">
        <v>35</v>
      </c>
      <c r="C243" s="100">
        <f>SUM(C244:C247)</f>
        <v>0</v>
      </c>
      <c r="D243" s="184">
        <f>SUM(D244:D247)</f>
        <v>0</v>
      </c>
      <c r="E243" s="100">
        <f t="shared" ref="E243:X243" si="95">SUM(E244:E247)</f>
        <v>0</v>
      </c>
      <c r="F243" s="100"/>
      <c r="G243" s="100">
        <f t="shared" si="95"/>
        <v>0</v>
      </c>
      <c r="H243" s="100"/>
      <c r="I243" s="100">
        <f t="shared" si="95"/>
        <v>0</v>
      </c>
      <c r="J243" s="100"/>
      <c r="K243" s="100">
        <f t="shared" si="95"/>
        <v>0</v>
      </c>
      <c r="L243" s="100"/>
      <c r="M243" s="100">
        <f t="shared" si="95"/>
        <v>0</v>
      </c>
      <c r="N243" s="100"/>
      <c r="O243" s="100">
        <f t="shared" si="95"/>
        <v>0</v>
      </c>
      <c r="P243" s="100"/>
      <c r="Q243" s="100">
        <f t="shared" si="95"/>
        <v>0</v>
      </c>
      <c r="R243" s="184">
        <f>SUM(R244:R247)</f>
        <v>0</v>
      </c>
      <c r="S243" s="100">
        <f t="shared" si="95"/>
        <v>0</v>
      </c>
      <c r="T243" s="100"/>
      <c r="U243" s="100">
        <f t="shared" si="95"/>
        <v>0</v>
      </c>
      <c r="V243" s="100"/>
      <c r="W243" s="100"/>
      <c r="X243" s="100">
        <f t="shared" si="95"/>
        <v>0</v>
      </c>
      <c r="Y243" s="93"/>
    </row>
    <row r="244" spans="1:25" s="5" customFormat="1" x14ac:dyDescent="0.2">
      <c r="A244" s="76">
        <v>4211</v>
      </c>
      <c r="B244" s="77" t="s">
        <v>84</v>
      </c>
      <c r="C244" s="99">
        <f t="shared" ref="C244:D247" si="96">SUM(Q244)</f>
        <v>0</v>
      </c>
      <c r="D244" s="102">
        <f t="shared" si="96"/>
        <v>0</v>
      </c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102"/>
      <c r="S244" s="99"/>
      <c r="T244" s="99"/>
      <c r="U244" s="99"/>
      <c r="V244" s="99"/>
      <c r="W244" s="99"/>
      <c r="X244" s="99"/>
      <c r="Y244" s="93"/>
    </row>
    <row r="245" spans="1:25" s="5" customFormat="1" x14ac:dyDescent="0.2">
      <c r="A245" s="76">
        <v>4212</v>
      </c>
      <c r="B245" s="77" t="s">
        <v>85</v>
      </c>
      <c r="C245" s="99">
        <f t="shared" si="96"/>
        <v>0</v>
      </c>
      <c r="D245" s="102">
        <f t="shared" si="96"/>
        <v>0</v>
      </c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102"/>
      <c r="S245" s="99"/>
      <c r="T245" s="99"/>
      <c r="U245" s="99"/>
      <c r="V245" s="99"/>
      <c r="W245" s="99"/>
      <c r="X245" s="99"/>
      <c r="Y245" s="93"/>
    </row>
    <row r="246" spans="1:25" s="5" customFormat="1" ht="25.5" x14ac:dyDescent="0.2">
      <c r="A246" s="76">
        <v>4213</v>
      </c>
      <c r="B246" s="77" t="s">
        <v>86</v>
      </c>
      <c r="C246" s="99">
        <f t="shared" si="96"/>
        <v>0</v>
      </c>
      <c r="D246" s="102">
        <f t="shared" si="96"/>
        <v>0</v>
      </c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102"/>
      <c r="S246" s="99"/>
      <c r="T246" s="99"/>
      <c r="U246" s="99"/>
      <c r="V246" s="99"/>
      <c r="W246" s="99"/>
      <c r="X246" s="99"/>
      <c r="Y246" s="93"/>
    </row>
    <row r="247" spans="1:25" s="5" customFormat="1" x14ac:dyDescent="0.2">
      <c r="A247" s="76">
        <v>4214</v>
      </c>
      <c r="B247" s="77" t="s">
        <v>87</v>
      </c>
      <c r="C247" s="99">
        <f t="shared" si="96"/>
        <v>0</v>
      </c>
      <c r="D247" s="102">
        <f t="shared" si="96"/>
        <v>0</v>
      </c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102"/>
      <c r="S247" s="99"/>
      <c r="T247" s="99"/>
      <c r="U247" s="99"/>
      <c r="V247" s="99"/>
      <c r="W247" s="99"/>
      <c r="X247" s="99"/>
      <c r="Y247" s="93"/>
    </row>
    <row r="248" spans="1:25" s="5" customFormat="1" x14ac:dyDescent="0.2">
      <c r="A248" s="82">
        <v>422</v>
      </c>
      <c r="B248" s="80" t="s">
        <v>93</v>
      </c>
      <c r="C248" s="100">
        <f t="shared" ref="C248:X248" si="97">SUM(C249:C250)</f>
        <v>0</v>
      </c>
      <c r="D248" s="184">
        <f>SUM(D249:D250)</f>
        <v>0</v>
      </c>
      <c r="E248" s="100">
        <f t="shared" si="97"/>
        <v>0</v>
      </c>
      <c r="F248" s="100"/>
      <c r="G248" s="100">
        <f t="shared" si="97"/>
        <v>0</v>
      </c>
      <c r="H248" s="100"/>
      <c r="I248" s="100">
        <f t="shared" si="97"/>
        <v>0</v>
      </c>
      <c r="J248" s="100"/>
      <c r="K248" s="100">
        <f t="shared" si="97"/>
        <v>0</v>
      </c>
      <c r="L248" s="100"/>
      <c r="M248" s="100">
        <f t="shared" si="97"/>
        <v>0</v>
      </c>
      <c r="N248" s="100"/>
      <c r="O248" s="100">
        <f t="shared" si="97"/>
        <v>0</v>
      </c>
      <c r="P248" s="100"/>
      <c r="Q248" s="100">
        <f t="shared" si="97"/>
        <v>0</v>
      </c>
      <c r="R248" s="184">
        <f>SUM(R249:R250)</f>
        <v>0</v>
      </c>
      <c r="S248" s="100">
        <f t="shared" si="97"/>
        <v>0</v>
      </c>
      <c r="T248" s="100"/>
      <c r="U248" s="100">
        <f t="shared" si="97"/>
        <v>0</v>
      </c>
      <c r="V248" s="100"/>
      <c r="W248" s="100"/>
      <c r="X248" s="100">
        <f t="shared" si="97"/>
        <v>0</v>
      </c>
      <c r="Y248" s="93"/>
    </row>
    <row r="249" spans="1:25" s="5" customFormat="1" x14ac:dyDescent="0.2">
      <c r="A249" s="92">
        <v>4221</v>
      </c>
      <c r="B249" s="77" t="s">
        <v>95</v>
      </c>
      <c r="C249" s="99">
        <f>SUM(Q249)</f>
        <v>0</v>
      </c>
      <c r="D249" s="102">
        <f>SUM(R249)</f>
        <v>0</v>
      </c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101"/>
      <c r="S249" s="98"/>
      <c r="T249" s="98"/>
      <c r="U249" s="98"/>
      <c r="V249" s="98"/>
      <c r="W249" s="98"/>
      <c r="X249" s="98"/>
      <c r="Y249" s="93"/>
    </row>
    <row r="250" spans="1:25" s="5" customFormat="1" x14ac:dyDescent="0.2">
      <c r="A250" s="76">
        <v>4226</v>
      </c>
      <c r="B250" s="77" t="s">
        <v>96</v>
      </c>
      <c r="C250" s="99">
        <f>SUM(Q250)</f>
        <v>0</v>
      </c>
      <c r="D250" s="102">
        <f>SUM(R250)</f>
        <v>0</v>
      </c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101"/>
      <c r="S250" s="98"/>
      <c r="T250" s="98"/>
      <c r="U250" s="98"/>
      <c r="V250" s="98"/>
      <c r="W250" s="98"/>
      <c r="X250" s="98"/>
      <c r="Y250" s="93"/>
    </row>
    <row r="251" spans="1:25" s="5" customFormat="1" ht="25.5" x14ac:dyDescent="0.2">
      <c r="A251" s="82">
        <v>424</v>
      </c>
      <c r="B251" s="80" t="s">
        <v>94</v>
      </c>
      <c r="C251" s="98">
        <f t="shared" ref="C251:X251" si="98">C252</f>
        <v>0</v>
      </c>
      <c r="D251" s="101">
        <f t="shared" si="98"/>
        <v>0</v>
      </c>
      <c r="E251" s="98">
        <f t="shared" si="98"/>
        <v>0</v>
      </c>
      <c r="F251" s="98"/>
      <c r="G251" s="98">
        <f t="shared" si="98"/>
        <v>0</v>
      </c>
      <c r="H251" s="98"/>
      <c r="I251" s="98">
        <f t="shared" si="98"/>
        <v>0</v>
      </c>
      <c r="J251" s="98"/>
      <c r="K251" s="98">
        <f t="shared" si="98"/>
        <v>0</v>
      </c>
      <c r="L251" s="98"/>
      <c r="M251" s="98">
        <f t="shared" si="98"/>
        <v>0</v>
      </c>
      <c r="N251" s="98"/>
      <c r="O251" s="98">
        <f t="shared" si="98"/>
        <v>0</v>
      </c>
      <c r="P251" s="98"/>
      <c r="Q251" s="98">
        <f t="shared" si="98"/>
        <v>0</v>
      </c>
      <c r="R251" s="101">
        <f t="shared" si="98"/>
        <v>0</v>
      </c>
      <c r="S251" s="98">
        <f t="shared" si="98"/>
        <v>0</v>
      </c>
      <c r="T251" s="98"/>
      <c r="U251" s="98">
        <f t="shared" si="98"/>
        <v>0</v>
      </c>
      <c r="V251" s="98"/>
      <c r="W251" s="98"/>
      <c r="X251" s="98">
        <f t="shared" si="98"/>
        <v>0</v>
      </c>
      <c r="Y251" s="93"/>
    </row>
    <row r="252" spans="1:25" s="5" customFormat="1" x14ac:dyDescent="0.2">
      <c r="A252" s="90">
        <v>4241</v>
      </c>
      <c r="B252" s="91" t="s">
        <v>97</v>
      </c>
      <c r="C252" s="99">
        <f>SUM(Q252)</f>
        <v>0</v>
      </c>
      <c r="D252" s="102">
        <f>SUM(R252)</f>
        <v>0</v>
      </c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101"/>
      <c r="S252" s="98"/>
      <c r="T252" s="98"/>
      <c r="U252" s="98"/>
      <c r="V252" s="98"/>
      <c r="W252" s="98"/>
      <c r="X252" s="98"/>
      <c r="Y252" s="93"/>
    </row>
    <row r="253" spans="1:25" s="5" customFormat="1" x14ac:dyDescent="0.2">
      <c r="A253" s="90"/>
      <c r="B253" s="94" t="s">
        <v>98</v>
      </c>
      <c r="C253" s="103">
        <f>SUM(C194,C241)</f>
        <v>44560</v>
      </c>
      <c r="D253" s="185">
        <f>SUM(D194,D241)</f>
        <v>42158</v>
      </c>
      <c r="E253" s="103">
        <f t="shared" ref="E253:X253" si="99">SUM(E194,E241)</f>
        <v>0</v>
      </c>
      <c r="F253" s="103"/>
      <c r="G253" s="103">
        <f t="shared" si="99"/>
        <v>0</v>
      </c>
      <c r="H253" s="103"/>
      <c r="I253" s="103">
        <f t="shared" si="99"/>
        <v>0</v>
      </c>
      <c r="J253" s="103"/>
      <c r="K253" s="103">
        <f t="shared" si="99"/>
        <v>0</v>
      </c>
      <c r="L253" s="103"/>
      <c r="M253" s="103">
        <f t="shared" si="99"/>
        <v>0</v>
      </c>
      <c r="N253" s="103"/>
      <c r="O253" s="103">
        <f t="shared" si="99"/>
        <v>0</v>
      </c>
      <c r="P253" s="103"/>
      <c r="Q253" s="103">
        <f t="shared" si="99"/>
        <v>44560</v>
      </c>
      <c r="R253" s="185">
        <f>SUM(R194,R241)</f>
        <v>42158</v>
      </c>
      <c r="S253" s="103">
        <f t="shared" si="99"/>
        <v>0</v>
      </c>
      <c r="T253" s="103"/>
      <c r="U253" s="103">
        <f t="shared" si="99"/>
        <v>0</v>
      </c>
      <c r="V253" s="103"/>
      <c r="W253" s="103"/>
      <c r="X253" s="103">
        <f t="shared" si="99"/>
        <v>0</v>
      </c>
      <c r="Y253" s="93"/>
    </row>
    <row r="254" spans="1:25" s="5" customFormat="1" x14ac:dyDescent="0.2">
      <c r="A254" s="95" t="s">
        <v>53</v>
      </c>
      <c r="B254" s="96" t="s">
        <v>40</v>
      </c>
      <c r="C254" s="101" t="s">
        <v>101</v>
      </c>
      <c r="D254" s="101"/>
      <c r="E254" s="101"/>
      <c r="F254" s="101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93"/>
    </row>
    <row r="255" spans="1:25" s="5" customFormat="1" x14ac:dyDescent="0.2">
      <c r="A255" s="82">
        <v>3</v>
      </c>
      <c r="B255" s="80" t="s">
        <v>36</v>
      </c>
      <c r="C255" s="98">
        <f t="shared" ref="C255:X255" si="100">SUM(C256,C267,C296)</f>
        <v>19200</v>
      </c>
      <c r="D255" s="101">
        <v>14450</v>
      </c>
      <c r="E255" s="98">
        <f t="shared" si="100"/>
        <v>0</v>
      </c>
      <c r="F255" s="98"/>
      <c r="G255" s="98">
        <f t="shared" si="100"/>
        <v>0</v>
      </c>
      <c r="H255" s="98"/>
      <c r="I255" s="98">
        <f t="shared" si="100"/>
        <v>0</v>
      </c>
      <c r="J255" s="98"/>
      <c r="K255" s="98">
        <f t="shared" si="100"/>
        <v>0</v>
      </c>
      <c r="L255" s="98"/>
      <c r="M255" s="98">
        <f t="shared" si="100"/>
        <v>0</v>
      </c>
      <c r="N255" s="98"/>
      <c r="O255" s="98">
        <f t="shared" si="100"/>
        <v>0</v>
      </c>
      <c r="P255" s="98"/>
      <c r="Q255" s="98">
        <f t="shared" si="100"/>
        <v>19200</v>
      </c>
      <c r="R255" s="101">
        <f>SUM(R256,R267,R296)</f>
        <v>14450</v>
      </c>
      <c r="S255" s="98">
        <f t="shared" si="100"/>
        <v>0</v>
      </c>
      <c r="T255" s="98"/>
      <c r="U255" s="98">
        <f t="shared" si="100"/>
        <v>0</v>
      </c>
      <c r="V255" s="98"/>
      <c r="W255" s="98"/>
      <c r="X255" s="98">
        <f t="shared" si="100"/>
        <v>0</v>
      </c>
      <c r="Y255" s="93"/>
    </row>
    <row r="256" spans="1:25" s="5" customFormat="1" x14ac:dyDescent="0.2">
      <c r="A256" s="82">
        <v>31</v>
      </c>
      <c r="B256" s="80" t="s">
        <v>12</v>
      </c>
      <c r="C256" s="98">
        <f>SUM(C257,C262,C264)</f>
        <v>0</v>
      </c>
      <c r="D256" s="101">
        <f>SUM(D257,D262,D264)</f>
        <v>0</v>
      </c>
      <c r="E256" s="98">
        <f t="shared" ref="E256:X256" si="101">SUM(E257,E262,E264)</f>
        <v>0</v>
      </c>
      <c r="F256" s="98"/>
      <c r="G256" s="98">
        <f t="shared" si="101"/>
        <v>0</v>
      </c>
      <c r="H256" s="98"/>
      <c r="I256" s="98">
        <f t="shared" si="101"/>
        <v>0</v>
      </c>
      <c r="J256" s="98"/>
      <c r="K256" s="98">
        <f t="shared" si="101"/>
        <v>0</v>
      </c>
      <c r="L256" s="98"/>
      <c r="M256" s="98">
        <f t="shared" si="101"/>
        <v>0</v>
      </c>
      <c r="N256" s="98"/>
      <c r="O256" s="98">
        <f t="shared" si="101"/>
        <v>0</v>
      </c>
      <c r="P256" s="98"/>
      <c r="Q256" s="98">
        <f t="shared" si="101"/>
        <v>0</v>
      </c>
      <c r="R256" s="101">
        <f>SUM(R257,R262,R264)</f>
        <v>0</v>
      </c>
      <c r="S256" s="98">
        <f t="shared" si="101"/>
        <v>0</v>
      </c>
      <c r="T256" s="98"/>
      <c r="U256" s="98">
        <f t="shared" si="101"/>
        <v>0</v>
      </c>
      <c r="V256" s="98"/>
      <c r="W256" s="98"/>
      <c r="X256" s="98">
        <f t="shared" si="101"/>
        <v>0</v>
      </c>
      <c r="Y256" s="93"/>
    </row>
    <row r="257" spans="1:25" s="5" customFormat="1" x14ac:dyDescent="0.2">
      <c r="A257" s="87">
        <v>311</v>
      </c>
      <c r="B257" s="88" t="s">
        <v>13</v>
      </c>
      <c r="C257" s="98">
        <f>SUM(C258,C259,C260,C261)</f>
        <v>0</v>
      </c>
      <c r="D257" s="101">
        <f>SUM(D258,D259,D260,D261)</f>
        <v>0</v>
      </c>
      <c r="E257" s="98">
        <f t="shared" ref="E257:X257" si="102">SUM(E258,E259,E260,E261)</f>
        <v>0</v>
      </c>
      <c r="F257" s="98"/>
      <c r="G257" s="98">
        <f t="shared" si="102"/>
        <v>0</v>
      </c>
      <c r="H257" s="98"/>
      <c r="I257" s="98">
        <f t="shared" si="102"/>
        <v>0</v>
      </c>
      <c r="J257" s="98"/>
      <c r="K257" s="98">
        <f t="shared" si="102"/>
        <v>0</v>
      </c>
      <c r="L257" s="98"/>
      <c r="M257" s="98">
        <f t="shared" si="102"/>
        <v>0</v>
      </c>
      <c r="N257" s="98"/>
      <c r="O257" s="98">
        <f t="shared" si="102"/>
        <v>0</v>
      </c>
      <c r="P257" s="98"/>
      <c r="Q257" s="98">
        <f t="shared" si="102"/>
        <v>0</v>
      </c>
      <c r="R257" s="101">
        <f>SUM(R258,R259,R260,R261)</f>
        <v>0</v>
      </c>
      <c r="S257" s="98">
        <f t="shared" si="102"/>
        <v>0</v>
      </c>
      <c r="T257" s="98"/>
      <c r="U257" s="98">
        <f t="shared" si="102"/>
        <v>0</v>
      </c>
      <c r="V257" s="98"/>
      <c r="W257" s="98"/>
      <c r="X257" s="98">
        <f t="shared" si="102"/>
        <v>0</v>
      </c>
      <c r="Y257" s="93"/>
    </row>
    <row r="258" spans="1:25" s="5" customFormat="1" x14ac:dyDescent="0.2">
      <c r="A258" s="76">
        <v>3111</v>
      </c>
      <c r="B258" s="77" t="s">
        <v>54</v>
      </c>
      <c r="C258" s="99">
        <f>SUM(Q258)</f>
        <v>0</v>
      </c>
      <c r="D258" s="102">
        <f>SUM(R258)</f>
        <v>0</v>
      </c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102"/>
      <c r="S258" s="99"/>
      <c r="T258" s="99"/>
      <c r="U258" s="99"/>
      <c r="V258" s="99"/>
      <c r="W258" s="99"/>
      <c r="X258" s="99"/>
      <c r="Y258" s="93"/>
    </row>
    <row r="259" spans="1:25" s="5" customFormat="1" x14ac:dyDescent="0.2">
      <c r="A259" s="76">
        <v>3112</v>
      </c>
      <c r="B259" s="77" t="s">
        <v>55</v>
      </c>
      <c r="C259" s="99">
        <f t="shared" ref="C259:D266" si="103">SUM(Q259)</f>
        <v>0</v>
      </c>
      <c r="D259" s="102">
        <f t="shared" si="103"/>
        <v>0</v>
      </c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102"/>
      <c r="S259" s="99"/>
      <c r="T259" s="99"/>
      <c r="U259" s="99"/>
      <c r="V259" s="99"/>
      <c r="W259" s="99"/>
      <c r="X259" s="99"/>
      <c r="Y259" s="93"/>
    </row>
    <row r="260" spans="1:25" s="5" customFormat="1" x14ac:dyDescent="0.2">
      <c r="A260" s="76">
        <v>3113</v>
      </c>
      <c r="B260" s="77" t="s">
        <v>56</v>
      </c>
      <c r="C260" s="99">
        <f t="shared" si="103"/>
        <v>0</v>
      </c>
      <c r="D260" s="102">
        <f t="shared" si="103"/>
        <v>0</v>
      </c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102"/>
      <c r="S260" s="99"/>
      <c r="T260" s="99"/>
      <c r="U260" s="99"/>
      <c r="V260" s="99"/>
      <c r="W260" s="99"/>
      <c r="X260" s="99"/>
      <c r="Y260" s="93"/>
    </row>
    <row r="261" spans="1:25" s="5" customFormat="1" x14ac:dyDescent="0.2">
      <c r="A261" s="76">
        <v>3114</v>
      </c>
      <c r="B261" s="77" t="s">
        <v>57</v>
      </c>
      <c r="C261" s="99">
        <f t="shared" si="103"/>
        <v>0</v>
      </c>
      <c r="D261" s="102">
        <f t="shared" si="103"/>
        <v>0</v>
      </c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102"/>
      <c r="S261" s="99"/>
      <c r="T261" s="99"/>
      <c r="U261" s="99"/>
      <c r="V261" s="99"/>
      <c r="W261" s="99"/>
      <c r="X261" s="99"/>
      <c r="Y261" s="93"/>
    </row>
    <row r="262" spans="1:25" s="5" customFormat="1" x14ac:dyDescent="0.2">
      <c r="A262" s="87">
        <v>312</v>
      </c>
      <c r="B262" s="88" t="s">
        <v>14</v>
      </c>
      <c r="C262" s="98">
        <f>SUM(C263)</f>
        <v>0</v>
      </c>
      <c r="D262" s="101">
        <f>SUM(D263)</f>
        <v>0</v>
      </c>
      <c r="E262" s="98">
        <f t="shared" ref="E262:X262" si="104">SUM(E263)</f>
        <v>0</v>
      </c>
      <c r="F262" s="98"/>
      <c r="G262" s="98">
        <f t="shared" si="104"/>
        <v>0</v>
      </c>
      <c r="H262" s="98"/>
      <c r="I262" s="98">
        <f t="shared" si="104"/>
        <v>0</v>
      </c>
      <c r="J262" s="98"/>
      <c r="K262" s="98">
        <f t="shared" si="104"/>
        <v>0</v>
      </c>
      <c r="L262" s="98"/>
      <c r="M262" s="98">
        <f t="shared" si="104"/>
        <v>0</v>
      </c>
      <c r="N262" s="98"/>
      <c r="O262" s="98">
        <f t="shared" si="104"/>
        <v>0</v>
      </c>
      <c r="P262" s="98"/>
      <c r="Q262" s="98">
        <f t="shared" si="104"/>
        <v>0</v>
      </c>
      <c r="R262" s="101">
        <f t="shared" si="104"/>
        <v>0</v>
      </c>
      <c r="S262" s="98">
        <f t="shared" si="104"/>
        <v>0</v>
      </c>
      <c r="T262" s="98"/>
      <c r="U262" s="98">
        <f t="shared" si="104"/>
        <v>0</v>
      </c>
      <c r="V262" s="98"/>
      <c r="W262" s="98"/>
      <c r="X262" s="98">
        <f t="shared" si="104"/>
        <v>0</v>
      </c>
      <c r="Y262" s="93"/>
    </row>
    <row r="263" spans="1:25" s="5" customFormat="1" x14ac:dyDescent="0.2">
      <c r="A263" s="76">
        <v>3121</v>
      </c>
      <c r="B263" s="77" t="s">
        <v>14</v>
      </c>
      <c r="C263" s="99">
        <f t="shared" si="103"/>
        <v>0</v>
      </c>
      <c r="D263" s="102">
        <f t="shared" si="103"/>
        <v>0</v>
      </c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102"/>
      <c r="S263" s="99"/>
      <c r="T263" s="99"/>
      <c r="U263" s="99"/>
      <c r="V263" s="99"/>
      <c r="W263" s="99"/>
      <c r="X263" s="99"/>
      <c r="Y263" s="93"/>
    </row>
    <row r="264" spans="1:25" s="5" customFormat="1" x14ac:dyDescent="0.2">
      <c r="A264" s="87">
        <v>313</v>
      </c>
      <c r="B264" s="77" t="s">
        <v>15</v>
      </c>
      <c r="C264" s="98">
        <f>SUM(C265,C266,)</f>
        <v>0</v>
      </c>
      <c r="D264" s="101">
        <f>SUM(D265,D266,)</f>
        <v>0</v>
      </c>
      <c r="E264" s="98">
        <f t="shared" ref="E264:X264" si="105">SUM(E265,E266,)</f>
        <v>0</v>
      </c>
      <c r="F264" s="98"/>
      <c r="G264" s="98">
        <f t="shared" si="105"/>
        <v>0</v>
      </c>
      <c r="H264" s="98"/>
      <c r="I264" s="98">
        <f t="shared" si="105"/>
        <v>0</v>
      </c>
      <c r="J264" s="98"/>
      <c r="K264" s="98">
        <f t="shared" si="105"/>
        <v>0</v>
      </c>
      <c r="L264" s="98"/>
      <c r="M264" s="98">
        <f t="shared" si="105"/>
        <v>0</v>
      </c>
      <c r="N264" s="98"/>
      <c r="O264" s="98">
        <f t="shared" si="105"/>
        <v>0</v>
      </c>
      <c r="P264" s="98"/>
      <c r="Q264" s="98">
        <f t="shared" si="105"/>
        <v>0</v>
      </c>
      <c r="R264" s="101">
        <f>SUM(R265,R266,)</f>
        <v>0</v>
      </c>
      <c r="S264" s="98">
        <f t="shared" si="105"/>
        <v>0</v>
      </c>
      <c r="T264" s="98"/>
      <c r="U264" s="98">
        <f t="shared" si="105"/>
        <v>0</v>
      </c>
      <c r="V264" s="98"/>
      <c r="W264" s="98"/>
      <c r="X264" s="98">
        <f t="shared" si="105"/>
        <v>0</v>
      </c>
      <c r="Y264" s="93"/>
    </row>
    <row r="265" spans="1:25" s="5" customFormat="1" ht="25.5" x14ac:dyDescent="0.2">
      <c r="A265" s="76">
        <v>3131</v>
      </c>
      <c r="B265" s="77" t="s">
        <v>58</v>
      </c>
      <c r="C265" s="99">
        <f t="shared" si="103"/>
        <v>0</v>
      </c>
      <c r="D265" s="102">
        <f t="shared" si="103"/>
        <v>0</v>
      </c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102"/>
      <c r="S265" s="99"/>
      <c r="T265" s="99"/>
      <c r="U265" s="99"/>
      <c r="V265" s="99"/>
      <c r="W265" s="99"/>
      <c r="X265" s="99"/>
      <c r="Y265" s="93"/>
    </row>
    <row r="266" spans="1:25" s="5" customFormat="1" ht="25.5" x14ac:dyDescent="0.2">
      <c r="A266" s="76">
        <v>3132</v>
      </c>
      <c r="B266" s="77" t="s">
        <v>59</v>
      </c>
      <c r="C266" s="99">
        <f t="shared" si="103"/>
        <v>0</v>
      </c>
      <c r="D266" s="102">
        <f t="shared" si="103"/>
        <v>0</v>
      </c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102"/>
      <c r="S266" s="99"/>
      <c r="T266" s="99"/>
      <c r="U266" s="99"/>
      <c r="V266" s="99"/>
      <c r="W266" s="99"/>
      <c r="X266" s="99"/>
      <c r="Y266" s="93"/>
    </row>
    <row r="267" spans="1:25" s="5" customFormat="1" x14ac:dyDescent="0.2">
      <c r="A267" s="82">
        <v>32</v>
      </c>
      <c r="B267" s="80" t="s">
        <v>16</v>
      </c>
      <c r="C267" s="98">
        <f t="shared" ref="C267:X267" si="106">SUM(C268,C273,C281,C291)</f>
        <v>19200</v>
      </c>
      <c r="D267" s="101">
        <f>SUM(D268,D273,D281,D291)</f>
        <v>14450</v>
      </c>
      <c r="E267" s="98">
        <f t="shared" si="106"/>
        <v>0</v>
      </c>
      <c r="F267" s="98"/>
      <c r="G267" s="98">
        <f t="shared" si="106"/>
        <v>0</v>
      </c>
      <c r="H267" s="98"/>
      <c r="I267" s="98">
        <f t="shared" si="106"/>
        <v>0</v>
      </c>
      <c r="J267" s="98"/>
      <c r="K267" s="98">
        <f t="shared" si="106"/>
        <v>0</v>
      </c>
      <c r="L267" s="98"/>
      <c r="M267" s="98">
        <f t="shared" si="106"/>
        <v>0</v>
      </c>
      <c r="N267" s="98"/>
      <c r="O267" s="98">
        <f t="shared" si="106"/>
        <v>0</v>
      </c>
      <c r="P267" s="98"/>
      <c r="Q267" s="98">
        <f t="shared" si="106"/>
        <v>19200</v>
      </c>
      <c r="R267" s="101">
        <f>SUM(R268,R273,R281,R291)</f>
        <v>14450</v>
      </c>
      <c r="S267" s="98">
        <f t="shared" si="106"/>
        <v>0</v>
      </c>
      <c r="T267" s="98"/>
      <c r="U267" s="98">
        <f t="shared" si="106"/>
        <v>0</v>
      </c>
      <c r="V267" s="98"/>
      <c r="W267" s="98"/>
      <c r="X267" s="98">
        <f t="shared" si="106"/>
        <v>0</v>
      </c>
      <c r="Y267" s="93"/>
    </row>
    <row r="268" spans="1:25" s="5" customFormat="1" ht="25.5" x14ac:dyDescent="0.2">
      <c r="A268" s="87">
        <v>321</v>
      </c>
      <c r="B268" s="88" t="s">
        <v>17</v>
      </c>
      <c r="C268" s="98">
        <f>SUM(C269,C270,C271,C272)</f>
        <v>0</v>
      </c>
      <c r="D268" s="101">
        <f>SUM(D269,D270,D271,D272)</f>
        <v>0</v>
      </c>
      <c r="E268" s="98">
        <f t="shared" ref="E268:X268" si="107">SUM(E269,E270,E271,E272)</f>
        <v>0</v>
      </c>
      <c r="F268" s="98"/>
      <c r="G268" s="98">
        <f t="shared" si="107"/>
        <v>0</v>
      </c>
      <c r="H268" s="98"/>
      <c r="I268" s="98">
        <f t="shared" si="107"/>
        <v>0</v>
      </c>
      <c r="J268" s="98"/>
      <c r="K268" s="98">
        <f t="shared" si="107"/>
        <v>0</v>
      </c>
      <c r="L268" s="98"/>
      <c r="M268" s="98">
        <f t="shared" si="107"/>
        <v>0</v>
      </c>
      <c r="N268" s="98"/>
      <c r="O268" s="98">
        <f t="shared" si="107"/>
        <v>0</v>
      </c>
      <c r="P268" s="98"/>
      <c r="Q268" s="98">
        <f t="shared" si="107"/>
        <v>0</v>
      </c>
      <c r="R268" s="101">
        <f>SUM(R269,R270,R271,R272)</f>
        <v>0</v>
      </c>
      <c r="S268" s="98">
        <f t="shared" si="107"/>
        <v>0</v>
      </c>
      <c r="T268" s="98"/>
      <c r="U268" s="98">
        <f t="shared" si="107"/>
        <v>0</v>
      </c>
      <c r="V268" s="98"/>
      <c r="W268" s="98"/>
      <c r="X268" s="98">
        <f t="shared" si="107"/>
        <v>0</v>
      </c>
      <c r="Y268" s="93"/>
    </row>
    <row r="269" spans="1:25" s="5" customFormat="1" x14ac:dyDescent="0.2">
      <c r="A269" s="76">
        <v>3211</v>
      </c>
      <c r="B269" s="77" t="s">
        <v>60</v>
      </c>
      <c r="C269" s="99">
        <f t="shared" ref="C269:D272" si="108">SUM(Q269)</f>
        <v>0</v>
      </c>
      <c r="D269" s="102">
        <f t="shared" si="108"/>
        <v>0</v>
      </c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102"/>
      <c r="S269" s="99"/>
      <c r="T269" s="99"/>
      <c r="U269" s="99"/>
      <c r="V269" s="99"/>
      <c r="W269" s="99"/>
      <c r="X269" s="99"/>
      <c r="Y269" s="93"/>
    </row>
    <row r="270" spans="1:25" s="5" customFormat="1" ht="25.5" x14ac:dyDescent="0.2">
      <c r="A270" s="76">
        <v>3212</v>
      </c>
      <c r="B270" s="77" t="s">
        <v>61</v>
      </c>
      <c r="C270" s="99">
        <f t="shared" si="108"/>
        <v>0</v>
      </c>
      <c r="D270" s="102">
        <f t="shared" si="108"/>
        <v>0</v>
      </c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102"/>
      <c r="S270" s="99"/>
      <c r="T270" s="99"/>
      <c r="U270" s="99"/>
      <c r="V270" s="99"/>
      <c r="W270" s="99"/>
      <c r="X270" s="99"/>
      <c r="Y270" s="93"/>
    </row>
    <row r="271" spans="1:25" s="5" customFormat="1" x14ac:dyDescent="0.2">
      <c r="A271" s="76">
        <v>3213</v>
      </c>
      <c r="B271" s="77" t="s">
        <v>62</v>
      </c>
      <c r="C271" s="99">
        <f t="shared" si="108"/>
        <v>0</v>
      </c>
      <c r="D271" s="102">
        <f t="shared" si="108"/>
        <v>0</v>
      </c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102"/>
      <c r="S271" s="99"/>
      <c r="T271" s="99"/>
      <c r="U271" s="99"/>
      <c r="V271" s="99"/>
      <c r="W271" s="99"/>
      <c r="X271" s="99"/>
      <c r="Y271" s="93"/>
    </row>
    <row r="272" spans="1:25" s="5" customFormat="1" ht="25.5" x14ac:dyDescent="0.2">
      <c r="A272" s="76">
        <v>3214</v>
      </c>
      <c r="B272" s="77" t="s">
        <v>63</v>
      </c>
      <c r="C272" s="99">
        <f t="shared" si="108"/>
        <v>0</v>
      </c>
      <c r="D272" s="102">
        <f t="shared" si="108"/>
        <v>0</v>
      </c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102"/>
      <c r="S272" s="99"/>
      <c r="T272" s="99"/>
      <c r="U272" s="99"/>
      <c r="V272" s="99"/>
      <c r="W272" s="99"/>
      <c r="X272" s="99"/>
      <c r="Y272" s="93"/>
    </row>
    <row r="273" spans="1:25" s="5" customFormat="1" x14ac:dyDescent="0.2">
      <c r="A273" s="82">
        <v>322</v>
      </c>
      <c r="B273" s="80" t="s">
        <v>18</v>
      </c>
      <c r="C273" s="98">
        <f>SUM(C274,C275,C276,C277,C278,C279,C280)</f>
        <v>19200</v>
      </c>
      <c r="D273" s="101">
        <f>SUM(D274,D275,D276,D277,D278,D279,D280)</f>
        <v>14450</v>
      </c>
      <c r="E273" s="98">
        <f t="shared" ref="E273:X273" si="109">SUM(E274,E275,E276,E277,E278,E279,E280)</f>
        <v>0</v>
      </c>
      <c r="F273" s="98"/>
      <c r="G273" s="98">
        <f t="shared" si="109"/>
        <v>0</v>
      </c>
      <c r="H273" s="98"/>
      <c r="I273" s="98">
        <f t="shared" si="109"/>
        <v>0</v>
      </c>
      <c r="J273" s="98"/>
      <c r="K273" s="98">
        <f t="shared" si="109"/>
        <v>0</v>
      </c>
      <c r="L273" s="98"/>
      <c r="M273" s="98">
        <f t="shared" si="109"/>
        <v>0</v>
      </c>
      <c r="N273" s="98"/>
      <c r="O273" s="98">
        <f t="shared" si="109"/>
        <v>0</v>
      </c>
      <c r="P273" s="98"/>
      <c r="Q273" s="98">
        <f t="shared" si="109"/>
        <v>19200</v>
      </c>
      <c r="R273" s="101">
        <f t="shared" si="109"/>
        <v>14450</v>
      </c>
      <c r="S273" s="98">
        <f t="shared" si="109"/>
        <v>0</v>
      </c>
      <c r="T273" s="98"/>
      <c r="U273" s="98">
        <f t="shared" si="109"/>
        <v>0</v>
      </c>
      <c r="V273" s="98"/>
      <c r="W273" s="98"/>
      <c r="X273" s="98">
        <f t="shared" si="109"/>
        <v>0</v>
      </c>
      <c r="Y273" s="93"/>
    </row>
    <row r="274" spans="1:25" s="5" customFormat="1" ht="25.5" x14ac:dyDescent="0.2">
      <c r="A274" s="76">
        <v>3221</v>
      </c>
      <c r="B274" s="77" t="s">
        <v>64</v>
      </c>
      <c r="C274" s="99">
        <f t="shared" ref="C274:D280" si="110">SUM(Q274)</f>
        <v>0</v>
      </c>
      <c r="D274" s="102">
        <f t="shared" si="110"/>
        <v>0</v>
      </c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102"/>
      <c r="S274" s="99"/>
      <c r="T274" s="99"/>
      <c r="U274" s="99"/>
      <c r="V274" s="99"/>
      <c r="W274" s="99"/>
      <c r="X274" s="99"/>
      <c r="Y274" s="93"/>
    </row>
    <row r="275" spans="1:25" s="5" customFormat="1" x14ac:dyDescent="0.2">
      <c r="A275" s="76">
        <v>3222</v>
      </c>
      <c r="B275" s="77" t="s">
        <v>65</v>
      </c>
      <c r="C275" s="99">
        <f t="shared" si="110"/>
        <v>19200</v>
      </c>
      <c r="D275" s="102">
        <v>14450</v>
      </c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>
        <v>19200</v>
      </c>
      <c r="R275" s="102">
        <v>14450</v>
      </c>
      <c r="S275" s="99"/>
      <c r="T275" s="99"/>
      <c r="U275" s="99"/>
      <c r="V275" s="99"/>
      <c r="W275" s="99"/>
      <c r="X275" s="99"/>
      <c r="Y275" s="93"/>
    </row>
    <row r="276" spans="1:25" s="5" customFormat="1" x14ac:dyDescent="0.2">
      <c r="A276" s="76">
        <v>3223</v>
      </c>
      <c r="B276" s="77" t="s">
        <v>66</v>
      </c>
      <c r="C276" s="99">
        <f t="shared" si="110"/>
        <v>0</v>
      </c>
      <c r="D276" s="102">
        <f t="shared" si="110"/>
        <v>0</v>
      </c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102"/>
      <c r="S276" s="99"/>
      <c r="T276" s="99"/>
      <c r="U276" s="99"/>
      <c r="V276" s="99"/>
      <c r="W276" s="99"/>
      <c r="X276" s="99"/>
      <c r="Y276" s="93"/>
    </row>
    <row r="277" spans="1:25" s="5" customFormat="1" ht="25.5" x14ac:dyDescent="0.2">
      <c r="A277" s="76">
        <v>3224</v>
      </c>
      <c r="B277" s="77" t="s">
        <v>67</v>
      </c>
      <c r="C277" s="99">
        <f t="shared" si="110"/>
        <v>0</v>
      </c>
      <c r="D277" s="102">
        <f t="shared" si="110"/>
        <v>0</v>
      </c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102"/>
      <c r="S277" s="99"/>
      <c r="T277" s="99"/>
      <c r="U277" s="99"/>
      <c r="V277" s="99"/>
      <c r="W277" s="99"/>
      <c r="X277" s="99"/>
      <c r="Y277" s="93"/>
    </row>
    <row r="278" spans="1:25" s="5" customFormat="1" x14ac:dyDescent="0.2">
      <c r="A278" s="76">
        <v>3225</v>
      </c>
      <c r="B278" s="77" t="s">
        <v>68</v>
      </c>
      <c r="C278" s="99">
        <f t="shared" si="110"/>
        <v>0</v>
      </c>
      <c r="D278" s="102">
        <f t="shared" si="110"/>
        <v>0</v>
      </c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102"/>
      <c r="S278" s="99"/>
      <c r="T278" s="99"/>
      <c r="U278" s="99"/>
      <c r="V278" s="99"/>
      <c r="W278" s="99"/>
      <c r="X278" s="99"/>
      <c r="Y278" s="93"/>
    </row>
    <row r="279" spans="1:25" s="5" customFormat="1" ht="25.5" x14ac:dyDescent="0.2">
      <c r="A279" s="76">
        <v>3226</v>
      </c>
      <c r="B279" s="77" t="s">
        <v>69</v>
      </c>
      <c r="C279" s="99">
        <f t="shared" si="110"/>
        <v>0</v>
      </c>
      <c r="D279" s="102">
        <f t="shared" si="110"/>
        <v>0</v>
      </c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102"/>
      <c r="S279" s="99"/>
      <c r="T279" s="99"/>
      <c r="U279" s="99"/>
      <c r="V279" s="99"/>
      <c r="W279" s="99"/>
      <c r="X279" s="99"/>
      <c r="Y279" s="93"/>
    </row>
    <row r="280" spans="1:25" s="5" customFormat="1" ht="25.5" x14ac:dyDescent="0.2">
      <c r="A280" s="76">
        <v>3227</v>
      </c>
      <c r="B280" s="77" t="s">
        <v>70</v>
      </c>
      <c r="C280" s="99">
        <f t="shared" si="110"/>
        <v>0</v>
      </c>
      <c r="D280" s="102">
        <f t="shared" si="110"/>
        <v>0</v>
      </c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102"/>
      <c r="S280" s="99"/>
      <c r="T280" s="99"/>
      <c r="U280" s="99"/>
      <c r="V280" s="99"/>
      <c r="W280" s="99"/>
      <c r="X280" s="99"/>
      <c r="Y280" s="93"/>
    </row>
    <row r="281" spans="1:25" s="5" customFormat="1" x14ac:dyDescent="0.2">
      <c r="A281" s="87">
        <v>323</v>
      </c>
      <c r="B281" s="88" t="s">
        <v>19</v>
      </c>
      <c r="C281" s="98">
        <f>SUM(C282,C283,C284,C285,C286,C287,C288,C289,C290)</f>
        <v>0</v>
      </c>
      <c r="D281" s="101">
        <f>SUM(D282,D283,D284,D285,D286,D287,D288,D289,D290)</f>
        <v>0</v>
      </c>
      <c r="E281" s="98">
        <f t="shared" ref="E281:X281" si="111">SUM(E282,E283,E284,E285,E286,E287,E288,E289,E290)</f>
        <v>0</v>
      </c>
      <c r="F281" s="98"/>
      <c r="G281" s="98">
        <f t="shared" si="111"/>
        <v>0</v>
      </c>
      <c r="H281" s="98"/>
      <c r="I281" s="98">
        <f t="shared" si="111"/>
        <v>0</v>
      </c>
      <c r="J281" s="98"/>
      <c r="K281" s="98">
        <f t="shared" si="111"/>
        <v>0</v>
      </c>
      <c r="L281" s="98"/>
      <c r="M281" s="98">
        <f t="shared" si="111"/>
        <v>0</v>
      </c>
      <c r="N281" s="98"/>
      <c r="O281" s="98">
        <f t="shared" si="111"/>
        <v>0</v>
      </c>
      <c r="P281" s="98"/>
      <c r="Q281" s="98">
        <f t="shared" si="111"/>
        <v>0</v>
      </c>
      <c r="R281" s="101">
        <f t="shared" si="111"/>
        <v>0</v>
      </c>
      <c r="S281" s="98">
        <f t="shared" si="111"/>
        <v>0</v>
      </c>
      <c r="T281" s="98"/>
      <c r="U281" s="98">
        <f t="shared" si="111"/>
        <v>0</v>
      </c>
      <c r="V281" s="98"/>
      <c r="W281" s="98"/>
      <c r="X281" s="98">
        <f t="shared" si="111"/>
        <v>0</v>
      </c>
      <c r="Y281" s="93"/>
    </row>
    <row r="282" spans="1:25" s="5" customFormat="1" x14ac:dyDescent="0.2">
      <c r="A282" s="76">
        <v>3231</v>
      </c>
      <c r="B282" s="77" t="s">
        <v>71</v>
      </c>
      <c r="C282" s="99">
        <f t="shared" ref="C282:D290" si="112">SUM(Q282)</f>
        <v>0</v>
      </c>
      <c r="D282" s="102">
        <f t="shared" si="112"/>
        <v>0</v>
      </c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102"/>
      <c r="S282" s="99"/>
      <c r="T282" s="99"/>
      <c r="U282" s="99"/>
      <c r="V282" s="99"/>
      <c r="W282" s="99"/>
      <c r="X282" s="99"/>
      <c r="Y282" s="93"/>
    </row>
    <row r="283" spans="1:25" s="5" customFormat="1" ht="25.5" x14ac:dyDescent="0.2">
      <c r="A283" s="76">
        <v>3232</v>
      </c>
      <c r="B283" s="77" t="s">
        <v>72</v>
      </c>
      <c r="C283" s="99">
        <f t="shared" si="112"/>
        <v>0</v>
      </c>
      <c r="D283" s="102">
        <f t="shared" si="112"/>
        <v>0</v>
      </c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102"/>
      <c r="S283" s="99"/>
      <c r="T283" s="99"/>
      <c r="U283" s="99"/>
      <c r="V283" s="99"/>
      <c r="W283" s="99"/>
      <c r="X283" s="99"/>
      <c r="Y283" s="93"/>
    </row>
    <row r="284" spans="1:25" s="5" customFormat="1" x14ac:dyDescent="0.2">
      <c r="A284" s="76">
        <v>3233</v>
      </c>
      <c r="B284" s="77" t="s">
        <v>73</v>
      </c>
      <c r="C284" s="99">
        <f t="shared" si="112"/>
        <v>0</v>
      </c>
      <c r="D284" s="102">
        <f t="shared" si="112"/>
        <v>0</v>
      </c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102"/>
      <c r="S284" s="99"/>
      <c r="T284" s="99"/>
      <c r="U284" s="99"/>
      <c r="V284" s="99"/>
      <c r="W284" s="99"/>
      <c r="X284" s="99"/>
      <c r="Y284" s="93"/>
    </row>
    <row r="285" spans="1:25" s="5" customFormat="1" x14ac:dyDescent="0.2">
      <c r="A285" s="76">
        <v>3234</v>
      </c>
      <c r="B285" s="77" t="s">
        <v>74</v>
      </c>
      <c r="C285" s="99">
        <f t="shared" si="112"/>
        <v>0</v>
      </c>
      <c r="D285" s="102">
        <f t="shared" si="112"/>
        <v>0</v>
      </c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102"/>
      <c r="S285" s="99"/>
      <c r="T285" s="99"/>
      <c r="U285" s="99"/>
      <c r="V285" s="99"/>
      <c r="W285" s="99"/>
      <c r="X285" s="99"/>
      <c r="Y285" s="93"/>
    </row>
    <row r="286" spans="1:25" s="5" customFormat="1" x14ac:dyDescent="0.2">
      <c r="A286" s="76">
        <v>3235</v>
      </c>
      <c r="B286" s="77" t="s">
        <v>75</v>
      </c>
      <c r="C286" s="99">
        <f t="shared" si="112"/>
        <v>0</v>
      </c>
      <c r="D286" s="102">
        <f t="shared" si="112"/>
        <v>0</v>
      </c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102"/>
      <c r="S286" s="99"/>
      <c r="T286" s="99"/>
      <c r="U286" s="99"/>
      <c r="V286" s="99"/>
      <c r="W286" s="99"/>
      <c r="X286" s="99"/>
      <c r="Y286" s="93"/>
    </row>
    <row r="287" spans="1:25" s="5" customFormat="1" x14ac:dyDescent="0.2">
      <c r="A287" s="76">
        <v>3236</v>
      </c>
      <c r="B287" s="77" t="s">
        <v>76</v>
      </c>
      <c r="C287" s="99">
        <f t="shared" si="112"/>
        <v>0</v>
      </c>
      <c r="D287" s="102">
        <f t="shared" si="112"/>
        <v>0</v>
      </c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102"/>
      <c r="S287" s="99"/>
      <c r="T287" s="99"/>
      <c r="U287" s="99"/>
      <c r="V287" s="99"/>
      <c r="W287" s="99"/>
      <c r="X287" s="99"/>
      <c r="Y287" s="93"/>
    </row>
    <row r="288" spans="1:25" s="5" customFormat="1" x14ac:dyDescent="0.2">
      <c r="A288" s="76">
        <v>3237</v>
      </c>
      <c r="B288" s="77" t="s">
        <v>77</v>
      </c>
      <c r="C288" s="99">
        <f t="shared" si="112"/>
        <v>0</v>
      </c>
      <c r="D288" s="102">
        <f t="shared" si="112"/>
        <v>0</v>
      </c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102"/>
      <c r="S288" s="99"/>
      <c r="T288" s="99"/>
      <c r="U288" s="99"/>
      <c r="V288" s="99"/>
      <c r="W288" s="99"/>
      <c r="X288" s="99"/>
      <c r="Y288" s="93"/>
    </row>
    <row r="289" spans="1:25" s="5" customFormat="1" x14ac:dyDescent="0.2">
      <c r="A289" s="76">
        <v>3238</v>
      </c>
      <c r="B289" s="77" t="s">
        <v>78</v>
      </c>
      <c r="C289" s="99">
        <f t="shared" si="112"/>
        <v>0</v>
      </c>
      <c r="D289" s="102">
        <f t="shared" si="112"/>
        <v>0</v>
      </c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102"/>
      <c r="S289" s="99"/>
      <c r="T289" s="99"/>
      <c r="U289" s="99"/>
      <c r="V289" s="99"/>
      <c r="W289" s="99"/>
      <c r="X289" s="99"/>
      <c r="Y289" s="93"/>
    </row>
    <row r="290" spans="1:25" s="5" customFormat="1" x14ac:dyDescent="0.2">
      <c r="A290" s="76">
        <v>3239</v>
      </c>
      <c r="B290" s="77" t="s">
        <v>79</v>
      </c>
      <c r="C290" s="99">
        <f t="shared" si="112"/>
        <v>0</v>
      </c>
      <c r="D290" s="102">
        <f t="shared" si="112"/>
        <v>0</v>
      </c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102"/>
      <c r="S290" s="99"/>
      <c r="T290" s="99"/>
      <c r="U290" s="99"/>
      <c r="V290" s="99"/>
      <c r="W290" s="99"/>
      <c r="X290" s="99"/>
      <c r="Y290" s="93"/>
    </row>
    <row r="291" spans="1:25" s="5" customFormat="1" x14ac:dyDescent="0.2">
      <c r="A291" s="82">
        <v>329</v>
      </c>
      <c r="B291" s="80" t="s">
        <v>89</v>
      </c>
      <c r="C291" s="98">
        <f t="shared" ref="C291:X291" si="113">SUM(C292,C293,C294,C295,)</f>
        <v>0</v>
      </c>
      <c r="D291" s="101">
        <f>SUM(D292,D293,D294,D295,)</f>
        <v>0</v>
      </c>
      <c r="E291" s="98">
        <f t="shared" si="113"/>
        <v>0</v>
      </c>
      <c r="F291" s="98"/>
      <c r="G291" s="98">
        <f t="shared" si="113"/>
        <v>0</v>
      </c>
      <c r="H291" s="98"/>
      <c r="I291" s="98">
        <f t="shared" si="113"/>
        <v>0</v>
      </c>
      <c r="J291" s="98"/>
      <c r="K291" s="98">
        <f t="shared" si="113"/>
        <v>0</v>
      </c>
      <c r="L291" s="98"/>
      <c r="M291" s="98">
        <f t="shared" si="113"/>
        <v>0</v>
      </c>
      <c r="N291" s="98"/>
      <c r="O291" s="98">
        <f t="shared" si="113"/>
        <v>0</v>
      </c>
      <c r="P291" s="98"/>
      <c r="Q291" s="98">
        <f t="shared" si="113"/>
        <v>0</v>
      </c>
      <c r="R291" s="101">
        <f>SUM(R292,R293,R294,R295,)</f>
        <v>0</v>
      </c>
      <c r="S291" s="98">
        <f t="shared" si="113"/>
        <v>0</v>
      </c>
      <c r="T291" s="98"/>
      <c r="U291" s="98">
        <f t="shared" si="113"/>
        <v>0</v>
      </c>
      <c r="V291" s="98"/>
      <c r="W291" s="98"/>
      <c r="X291" s="98">
        <f t="shared" si="113"/>
        <v>0</v>
      </c>
      <c r="Y291" s="93"/>
    </row>
    <row r="292" spans="1:25" s="5" customFormat="1" x14ac:dyDescent="0.2">
      <c r="A292" s="76">
        <v>3293</v>
      </c>
      <c r="B292" s="77" t="s">
        <v>90</v>
      </c>
      <c r="C292" s="99">
        <f t="shared" ref="C292:D295" si="114">SUM(Q292)</f>
        <v>0</v>
      </c>
      <c r="D292" s="102">
        <f t="shared" si="114"/>
        <v>0</v>
      </c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102"/>
      <c r="S292" s="99"/>
      <c r="T292" s="99"/>
      <c r="U292" s="99"/>
      <c r="V292" s="99"/>
      <c r="W292" s="99"/>
      <c r="X292" s="99"/>
      <c r="Y292" s="93"/>
    </row>
    <row r="293" spans="1:25" s="5" customFormat="1" x14ac:dyDescent="0.2">
      <c r="A293" s="76">
        <v>3294</v>
      </c>
      <c r="B293" s="77" t="s">
        <v>91</v>
      </c>
      <c r="C293" s="99">
        <f t="shared" si="114"/>
        <v>0</v>
      </c>
      <c r="D293" s="102">
        <f t="shared" si="114"/>
        <v>0</v>
      </c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102"/>
      <c r="S293" s="99"/>
      <c r="T293" s="99"/>
      <c r="U293" s="99"/>
      <c r="V293" s="99"/>
      <c r="W293" s="99"/>
      <c r="X293" s="99"/>
      <c r="Y293" s="93"/>
    </row>
    <row r="294" spans="1:25" s="5" customFormat="1" x14ac:dyDescent="0.2">
      <c r="A294" s="76">
        <v>3295</v>
      </c>
      <c r="B294" s="77" t="s">
        <v>92</v>
      </c>
      <c r="C294" s="99">
        <f t="shared" si="114"/>
        <v>0</v>
      </c>
      <c r="D294" s="102">
        <f t="shared" si="114"/>
        <v>0</v>
      </c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102"/>
      <c r="S294" s="99"/>
      <c r="T294" s="99"/>
      <c r="U294" s="99"/>
      <c r="V294" s="99"/>
      <c r="W294" s="99"/>
      <c r="X294" s="99"/>
      <c r="Y294" s="93"/>
    </row>
    <row r="295" spans="1:25" s="5" customFormat="1" x14ac:dyDescent="0.2">
      <c r="A295" s="76">
        <v>3299</v>
      </c>
      <c r="B295" s="77" t="s">
        <v>88</v>
      </c>
      <c r="C295" s="99">
        <f t="shared" si="114"/>
        <v>0</v>
      </c>
      <c r="D295" s="102">
        <f t="shared" si="114"/>
        <v>0</v>
      </c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102"/>
      <c r="S295" s="99"/>
      <c r="T295" s="99"/>
      <c r="U295" s="99"/>
      <c r="V295" s="99"/>
      <c r="W295" s="99"/>
      <c r="X295" s="99"/>
      <c r="Y295" s="93"/>
    </row>
    <row r="296" spans="1:25" s="5" customFormat="1" x14ac:dyDescent="0.2">
      <c r="A296" s="82">
        <v>34</v>
      </c>
      <c r="B296" s="80" t="s">
        <v>20</v>
      </c>
      <c r="C296" s="98">
        <f>SUM(C297)</f>
        <v>0</v>
      </c>
      <c r="D296" s="101">
        <f>SUM(D297)</f>
        <v>0</v>
      </c>
      <c r="E296" s="98">
        <f t="shared" ref="E296:X296" si="115">SUM(E297)</f>
        <v>0</v>
      </c>
      <c r="F296" s="98"/>
      <c r="G296" s="98">
        <f t="shared" si="115"/>
        <v>0</v>
      </c>
      <c r="H296" s="98"/>
      <c r="I296" s="98">
        <f t="shared" si="115"/>
        <v>0</v>
      </c>
      <c r="J296" s="98"/>
      <c r="K296" s="98">
        <f t="shared" si="115"/>
        <v>0</v>
      </c>
      <c r="L296" s="98"/>
      <c r="M296" s="98">
        <f t="shared" si="115"/>
        <v>0</v>
      </c>
      <c r="N296" s="98"/>
      <c r="O296" s="98">
        <f t="shared" si="115"/>
        <v>0</v>
      </c>
      <c r="P296" s="98"/>
      <c r="Q296" s="98">
        <f t="shared" si="115"/>
        <v>0</v>
      </c>
      <c r="R296" s="101">
        <f t="shared" si="115"/>
        <v>0</v>
      </c>
      <c r="S296" s="98">
        <f t="shared" si="115"/>
        <v>0</v>
      </c>
      <c r="T296" s="98"/>
      <c r="U296" s="98">
        <f t="shared" si="115"/>
        <v>0</v>
      </c>
      <c r="V296" s="98"/>
      <c r="W296" s="98"/>
      <c r="X296" s="98">
        <f t="shared" si="115"/>
        <v>0</v>
      </c>
      <c r="Y296" s="93"/>
    </row>
    <row r="297" spans="1:25" s="5" customFormat="1" x14ac:dyDescent="0.2">
      <c r="A297" s="87">
        <v>343</v>
      </c>
      <c r="B297" s="88" t="s">
        <v>21</v>
      </c>
      <c r="C297" s="100">
        <f>SUM(C298,C299,C300,C301)</f>
        <v>0</v>
      </c>
      <c r="D297" s="184">
        <f>SUM(D298,D299,D300,D301)</f>
        <v>0</v>
      </c>
      <c r="E297" s="100">
        <f t="shared" ref="E297:X297" si="116">SUM(E298,E299,E300,E301)</f>
        <v>0</v>
      </c>
      <c r="F297" s="100"/>
      <c r="G297" s="100">
        <f t="shared" si="116"/>
        <v>0</v>
      </c>
      <c r="H297" s="100"/>
      <c r="I297" s="100">
        <f t="shared" si="116"/>
        <v>0</v>
      </c>
      <c r="J297" s="100"/>
      <c r="K297" s="100">
        <f t="shared" si="116"/>
        <v>0</v>
      </c>
      <c r="L297" s="100"/>
      <c r="M297" s="100">
        <f t="shared" si="116"/>
        <v>0</v>
      </c>
      <c r="N297" s="100"/>
      <c r="O297" s="100">
        <f t="shared" si="116"/>
        <v>0</v>
      </c>
      <c r="P297" s="100"/>
      <c r="Q297" s="100">
        <f t="shared" si="116"/>
        <v>0</v>
      </c>
      <c r="R297" s="184">
        <f>SUM(R298,R299,R300,R301)</f>
        <v>0</v>
      </c>
      <c r="S297" s="100">
        <f t="shared" si="116"/>
        <v>0</v>
      </c>
      <c r="T297" s="100"/>
      <c r="U297" s="100">
        <f t="shared" si="116"/>
        <v>0</v>
      </c>
      <c r="V297" s="100"/>
      <c r="W297" s="100"/>
      <c r="X297" s="100">
        <f t="shared" si="116"/>
        <v>0</v>
      </c>
      <c r="Y297" s="93"/>
    </row>
    <row r="298" spans="1:25" s="5" customFormat="1" ht="25.5" x14ac:dyDescent="0.2">
      <c r="A298" s="76">
        <v>3431</v>
      </c>
      <c r="B298" s="77" t="s">
        <v>80</v>
      </c>
      <c r="C298" s="99">
        <f t="shared" ref="C298:D301" si="117">SUM(Q298)</f>
        <v>0</v>
      </c>
      <c r="D298" s="102">
        <f t="shared" si="117"/>
        <v>0</v>
      </c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102"/>
      <c r="S298" s="99"/>
      <c r="T298" s="99"/>
      <c r="U298" s="99"/>
      <c r="V298" s="99"/>
      <c r="W298" s="99"/>
      <c r="X298" s="99"/>
      <c r="Y298" s="93"/>
    </row>
    <row r="299" spans="1:25" s="5" customFormat="1" ht="25.5" x14ac:dyDescent="0.2">
      <c r="A299" s="76">
        <v>3432</v>
      </c>
      <c r="B299" s="77" t="s">
        <v>81</v>
      </c>
      <c r="C299" s="99">
        <f t="shared" si="117"/>
        <v>0</v>
      </c>
      <c r="D299" s="102">
        <f t="shared" si="117"/>
        <v>0</v>
      </c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102"/>
      <c r="S299" s="99"/>
      <c r="T299" s="99"/>
      <c r="U299" s="99"/>
      <c r="V299" s="99"/>
      <c r="W299" s="99"/>
      <c r="X299" s="99"/>
      <c r="Y299" s="93"/>
    </row>
    <row r="300" spans="1:25" s="5" customFormat="1" x14ac:dyDescent="0.2">
      <c r="A300" s="76">
        <v>3433</v>
      </c>
      <c r="B300" s="77" t="s">
        <v>82</v>
      </c>
      <c r="C300" s="99">
        <f t="shared" si="117"/>
        <v>0</v>
      </c>
      <c r="D300" s="102">
        <f t="shared" si="117"/>
        <v>0</v>
      </c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102"/>
      <c r="S300" s="99"/>
      <c r="T300" s="99"/>
      <c r="U300" s="99"/>
      <c r="V300" s="99"/>
      <c r="W300" s="99"/>
      <c r="X300" s="99"/>
      <c r="Y300" s="93"/>
    </row>
    <row r="301" spans="1:25" s="5" customFormat="1" ht="25.5" x14ac:dyDescent="0.2">
      <c r="A301" s="76">
        <v>3434</v>
      </c>
      <c r="B301" s="77" t="s">
        <v>83</v>
      </c>
      <c r="C301" s="99">
        <f t="shared" si="117"/>
        <v>0</v>
      </c>
      <c r="D301" s="102">
        <f t="shared" si="117"/>
        <v>0</v>
      </c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102"/>
      <c r="S301" s="99"/>
      <c r="T301" s="99"/>
      <c r="U301" s="99"/>
      <c r="V301" s="99"/>
      <c r="W301" s="99"/>
      <c r="X301" s="99"/>
      <c r="Y301" s="93"/>
    </row>
    <row r="302" spans="1:25" s="5" customFormat="1" ht="25.5" x14ac:dyDescent="0.2">
      <c r="A302" s="82">
        <v>4</v>
      </c>
      <c r="B302" s="80" t="s">
        <v>22</v>
      </c>
      <c r="C302" s="98">
        <f>SUM(C303)</f>
        <v>0</v>
      </c>
      <c r="D302" s="101">
        <f>SUM(D303)</f>
        <v>0</v>
      </c>
      <c r="E302" s="98">
        <f t="shared" ref="E302:X302" si="118">SUM(E303)</f>
        <v>0</v>
      </c>
      <c r="F302" s="98"/>
      <c r="G302" s="98">
        <f t="shared" si="118"/>
        <v>0</v>
      </c>
      <c r="H302" s="98"/>
      <c r="I302" s="98">
        <f t="shared" si="118"/>
        <v>0</v>
      </c>
      <c r="J302" s="98"/>
      <c r="K302" s="98">
        <f t="shared" si="118"/>
        <v>0</v>
      </c>
      <c r="L302" s="98"/>
      <c r="M302" s="98">
        <f t="shared" si="118"/>
        <v>0</v>
      </c>
      <c r="N302" s="98"/>
      <c r="O302" s="98">
        <f t="shared" si="118"/>
        <v>0</v>
      </c>
      <c r="P302" s="98"/>
      <c r="Q302" s="98">
        <f t="shared" si="118"/>
        <v>0</v>
      </c>
      <c r="R302" s="101">
        <f t="shared" si="118"/>
        <v>0</v>
      </c>
      <c r="S302" s="98">
        <f t="shared" si="118"/>
        <v>0</v>
      </c>
      <c r="T302" s="98"/>
      <c r="U302" s="98">
        <f t="shared" si="118"/>
        <v>0</v>
      </c>
      <c r="V302" s="98"/>
      <c r="W302" s="98"/>
      <c r="X302" s="98">
        <f t="shared" si="118"/>
        <v>0</v>
      </c>
      <c r="Y302" s="93"/>
    </row>
    <row r="303" spans="1:25" s="5" customFormat="1" ht="38.25" x14ac:dyDescent="0.2">
      <c r="A303" s="82">
        <v>42</v>
      </c>
      <c r="B303" s="80" t="s">
        <v>41</v>
      </c>
      <c r="C303" s="100">
        <f t="shared" ref="C303:X303" si="119">SUM(C304,C309,C312)</f>
        <v>0</v>
      </c>
      <c r="D303" s="184">
        <f>SUM(D304,D309,D312)</f>
        <v>0</v>
      </c>
      <c r="E303" s="100">
        <f t="shared" si="119"/>
        <v>0</v>
      </c>
      <c r="F303" s="100"/>
      <c r="G303" s="100">
        <f t="shared" si="119"/>
        <v>0</v>
      </c>
      <c r="H303" s="100"/>
      <c r="I303" s="100">
        <f t="shared" si="119"/>
        <v>0</v>
      </c>
      <c r="J303" s="100"/>
      <c r="K303" s="100">
        <f t="shared" si="119"/>
        <v>0</v>
      </c>
      <c r="L303" s="100"/>
      <c r="M303" s="100">
        <f t="shared" si="119"/>
        <v>0</v>
      </c>
      <c r="N303" s="100"/>
      <c r="O303" s="100">
        <f t="shared" si="119"/>
        <v>0</v>
      </c>
      <c r="P303" s="100"/>
      <c r="Q303" s="100">
        <f t="shared" si="119"/>
        <v>0</v>
      </c>
      <c r="R303" s="184">
        <f>SUM(R304,R309,R312)</f>
        <v>0</v>
      </c>
      <c r="S303" s="100">
        <f t="shared" si="119"/>
        <v>0</v>
      </c>
      <c r="T303" s="100"/>
      <c r="U303" s="100">
        <f t="shared" si="119"/>
        <v>0</v>
      </c>
      <c r="V303" s="100"/>
      <c r="W303" s="100"/>
      <c r="X303" s="100">
        <f t="shared" si="119"/>
        <v>0</v>
      </c>
      <c r="Y303" s="93"/>
    </row>
    <row r="304" spans="1:25" s="5" customFormat="1" x14ac:dyDescent="0.2">
      <c r="A304" s="87">
        <v>421</v>
      </c>
      <c r="B304" s="88" t="s">
        <v>35</v>
      </c>
      <c r="C304" s="100">
        <f>SUM(C305:C308)</f>
        <v>0</v>
      </c>
      <c r="D304" s="184">
        <f>SUM(D305:D308)</f>
        <v>0</v>
      </c>
      <c r="E304" s="100">
        <f t="shared" ref="E304:X304" si="120">SUM(E305:E308)</f>
        <v>0</v>
      </c>
      <c r="F304" s="100"/>
      <c r="G304" s="100">
        <f t="shared" si="120"/>
        <v>0</v>
      </c>
      <c r="H304" s="100"/>
      <c r="I304" s="100">
        <f t="shared" si="120"/>
        <v>0</v>
      </c>
      <c r="J304" s="100"/>
      <c r="K304" s="100">
        <f t="shared" si="120"/>
        <v>0</v>
      </c>
      <c r="L304" s="100"/>
      <c r="M304" s="100">
        <f t="shared" si="120"/>
        <v>0</v>
      </c>
      <c r="N304" s="100"/>
      <c r="O304" s="100">
        <f t="shared" si="120"/>
        <v>0</v>
      </c>
      <c r="P304" s="100"/>
      <c r="Q304" s="100">
        <f t="shared" si="120"/>
        <v>0</v>
      </c>
      <c r="R304" s="184">
        <f>SUM(R305:R308)</f>
        <v>0</v>
      </c>
      <c r="S304" s="100">
        <f t="shared" si="120"/>
        <v>0</v>
      </c>
      <c r="T304" s="100"/>
      <c r="U304" s="100">
        <f t="shared" si="120"/>
        <v>0</v>
      </c>
      <c r="V304" s="100"/>
      <c r="W304" s="100"/>
      <c r="X304" s="100">
        <f t="shared" si="120"/>
        <v>0</v>
      </c>
      <c r="Y304" s="93"/>
    </row>
    <row r="305" spans="1:25" s="5" customFormat="1" x14ac:dyDescent="0.2">
      <c r="A305" s="76">
        <v>4211</v>
      </c>
      <c r="B305" s="77" t="s">
        <v>84</v>
      </c>
      <c r="C305" s="99">
        <f t="shared" ref="C305:D308" si="121">SUM(Q305)</f>
        <v>0</v>
      </c>
      <c r="D305" s="102">
        <f t="shared" si="121"/>
        <v>0</v>
      </c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102"/>
      <c r="S305" s="99"/>
      <c r="T305" s="99"/>
      <c r="U305" s="99"/>
      <c r="V305" s="99"/>
      <c r="W305" s="99"/>
      <c r="X305" s="99"/>
      <c r="Y305" s="93"/>
    </row>
    <row r="306" spans="1:25" s="5" customFormat="1" x14ac:dyDescent="0.2">
      <c r="A306" s="76">
        <v>4212</v>
      </c>
      <c r="B306" s="77" t="s">
        <v>85</v>
      </c>
      <c r="C306" s="99">
        <f t="shared" si="121"/>
        <v>0</v>
      </c>
      <c r="D306" s="102">
        <f t="shared" si="121"/>
        <v>0</v>
      </c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102"/>
      <c r="S306" s="99"/>
      <c r="T306" s="99"/>
      <c r="U306" s="99"/>
      <c r="V306" s="99"/>
      <c r="W306" s="99"/>
      <c r="X306" s="99"/>
      <c r="Y306" s="93"/>
    </row>
    <row r="307" spans="1:25" s="5" customFormat="1" ht="25.5" x14ac:dyDescent="0.2">
      <c r="A307" s="76">
        <v>4213</v>
      </c>
      <c r="B307" s="77" t="s">
        <v>86</v>
      </c>
      <c r="C307" s="99">
        <f t="shared" si="121"/>
        <v>0</v>
      </c>
      <c r="D307" s="102">
        <f t="shared" si="121"/>
        <v>0</v>
      </c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102"/>
      <c r="S307" s="99"/>
      <c r="T307" s="99"/>
      <c r="U307" s="99"/>
      <c r="V307" s="99"/>
      <c r="W307" s="99"/>
      <c r="X307" s="99"/>
      <c r="Y307" s="93"/>
    </row>
    <row r="308" spans="1:25" s="5" customFormat="1" x14ac:dyDescent="0.2">
      <c r="A308" s="76">
        <v>4214</v>
      </c>
      <c r="B308" s="77" t="s">
        <v>87</v>
      </c>
      <c r="C308" s="99">
        <f t="shared" si="121"/>
        <v>0</v>
      </c>
      <c r="D308" s="102">
        <f t="shared" si="121"/>
        <v>0</v>
      </c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102"/>
      <c r="S308" s="99"/>
      <c r="T308" s="99"/>
      <c r="U308" s="99"/>
      <c r="V308" s="99"/>
      <c r="W308" s="99"/>
      <c r="X308" s="99"/>
      <c r="Y308" s="93"/>
    </row>
    <row r="309" spans="1:25" s="5" customFormat="1" x14ac:dyDescent="0.2">
      <c r="A309" s="82">
        <v>422</v>
      </c>
      <c r="B309" s="80" t="s">
        <v>93</v>
      </c>
      <c r="C309" s="100">
        <f t="shared" ref="C309:X309" si="122">SUM(C310:C311)</f>
        <v>0</v>
      </c>
      <c r="D309" s="184">
        <f>SUM(D310:D311)</f>
        <v>0</v>
      </c>
      <c r="E309" s="100">
        <f t="shared" si="122"/>
        <v>0</v>
      </c>
      <c r="F309" s="100"/>
      <c r="G309" s="100">
        <f t="shared" si="122"/>
        <v>0</v>
      </c>
      <c r="H309" s="100"/>
      <c r="I309" s="100">
        <f t="shared" si="122"/>
        <v>0</v>
      </c>
      <c r="J309" s="100"/>
      <c r="K309" s="100">
        <f t="shared" si="122"/>
        <v>0</v>
      </c>
      <c r="L309" s="100"/>
      <c r="M309" s="100">
        <f t="shared" si="122"/>
        <v>0</v>
      </c>
      <c r="N309" s="100"/>
      <c r="O309" s="100">
        <f t="shared" si="122"/>
        <v>0</v>
      </c>
      <c r="P309" s="100"/>
      <c r="Q309" s="100">
        <f t="shared" si="122"/>
        <v>0</v>
      </c>
      <c r="R309" s="184">
        <f>SUM(R310:R311)</f>
        <v>0</v>
      </c>
      <c r="S309" s="100">
        <f t="shared" si="122"/>
        <v>0</v>
      </c>
      <c r="T309" s="100"/>
      <c r="U309" s="100">
        <f t="shared" si="122"/>
        <v>0</v>
      </c>
      <c r="V309" s="100"/>
      <c r="W309" s="100"/>
      <c r="X309" s="100">
        <f t="shared" si="122"/>
        <v>0</v>
      </c>
      <c r="Y309" s="93"/>
    </row>
    <row r="310" spans="1:25" s="5" customFormat="1" x14ac:dyDescent="0.2">
      <c r="A310" s="92">
        <v>4221</v>
      </c>
      <c r="B310" s="77" t="s">
        <v>95</v>
      </c>
      <c r="C310" s="99">
        <f>SUM(Q310)</f>
        <v>0</v>
      </c>
      <c r="D310" s="102">
        <f>SUM(R310)</f>
        <v>0</v>
      </c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101"/>
      <c r="S310" s="98"/>
      <c r="T310" s="98"/>
      <c r="U310" s="98"/>
      <c r="V310" s="98"/>
      <c r="W310" s="98"/>
      <c r="X310" s="98"/>
      <c r="Y310" s="93"/>
    </row>
    <row r="311" spans="1:25" s="5" customFormat="1" x14ac:dyDescent="0.2">
      <c r="A311" s="76">
        <v>4226</v>
      </c>
      <c r="B311" s="77" t="s">
        <v>96</v>
      </c>
      <c r="C311" s="99">
        <f>SUM(Q311)</f>
        <v>0</v>
      </c>
      <c r="D311" s="102">
        <f>SUM(R311)</f>
        <v>0</v>
      </c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101"/>
      <c r="S311" s="98"/>
      <c r="T311" s="98"/>
      <c r="U311" s="98"/>
      <c r="V311" s="98"/>
      <c r="W311" s="98"/>
      <c r="X311" s="98"/>
      <c r="Y311" s="93"/>
    </row>
    <row r="312" spans="1:25" s="5" customFormat="1" ht="25.5" x14ac:dyDescent="0.2">
      <c r="A312" s="82">
        <v>424</v>
      </c>
      <c r="B312" s="80" t="s">
        <v>94</v>
      </c>
      <c r="C312" s="98">
        <f t="shared" ref="C312:X312" si="123">C313</f>
        <v>0</v>
      </c>
      <c r="D312" s="101">
        <f t="shared" si="123"/>
        <v>0</v>
      </c>
      <c r="E312" s="98">
        <f t="shared" si="123"/>
        <v>0</v>
      </c>
      <c r="F312" s="98"/>
      <c r="G312" s="98">
        <f t="shared" si="123"/>
        <v>0</v>
      </c>
      <c r="H312" s="98"/>
      <c r="I312" s="98">
        <f t="shared" si="123"/>
        <v>0</v>
      </c>
      <c r="J312" s="98"/>
      <c r="K312" s="98">
        <f t="shared" si="123"/>
        <v>0</v>
      </c>
      <c r="L312" s="98"/>
      <c r="M312" s="98">
        <f t="shared" si="123"/>
        <v>0</v>
      </c>
      <c r="N312" s="98"/>
      <c r="O312" s="98">
        <f t="shared" si="123"/>
        <v>0</v>
      </c>
      <c r="P312" s="98"/>
      <c r="Q312" s="98">
        <f t="shared" si="123"/>
        <v>0</v>
      </c>
      <c r="R312" s="101">
        <f t="shared" si="123"/>
        <v>0</v>
      </c>
      <c r="S312" s="98">
        <f t="shared" si="123"/>
        <v>0</v>
      </c>
      <c r="T312" s="98"/>
      <c r="U312" s="98">
        <f t="shared" si="123"/>
        <v>0</v>
      </c>
      <c r="V312" s="98"/>
      <c r="W312" s="98"/>
      <c r="X312" s="98">
        <f t="shared" si="123"/>
        <v>0</v>
      </c>
      <c r="Y312" s="93"/>
    </row>
    <row r="313" spans="1:25" s="5" customFormat="1" x14ac:dyDescent="0.2">
      <c r="A313" s="90">
        <v>4241</v>
      </c>
      <c r="B313" s="91" t="s">
        <v>97</v>
      </c>
      <c r="C313" s="99">
        <f>SUM(Q313)</f>
        <v>0</v>
      </c>
      <c r="D313" s="102">
        <f>SUM(R313)</f>
        <v>0</v>
      </c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101"/>
      <c r="S313" s="98"/>
      <c r="T313" s="98"/>
      <c r="U313" s="98"/>
      <c r="V313" s="98"/>
      <c r="W313" s="98"/>
      <c r="X313" s="98"/>
      <c r="Y313" s="93"/>
    </row>
    <row r="314" spans="1:25" s="5" customFormat="1" x14ac:dyDescent="0.2">
      <c r="A314" s="90"/>
      <c r="B314" s="94" t="s">
        <v>98</v>
      </c>
      <c r="C314" s="103">
        <f>SUM(C255,C302)</f>
        <v>19200</v>
      </c>
      <c r="D314" s="185">
        <v>14450</v>
      </c>
      <c r="E314" s="103">
        <f t="shared" ref="E314:X314" si="124">SUM(E255,E302)</f>
        <v>0</v>
      </c>
      <c r="F314" s="103"/>
      <c r="G314" s="103">
        <f t="shared" si="124"/>
        <v>0</v>
      </c>
      <c r="H314" s="103"/>
      <c r="I314" s="103">
        <f t="shared" si="124"/>
        <v>0</v>
      </c>
      <c r="J314" s="103"/>
      <c r="K314" s="103">
        <f t="shared" si="124"/>
        <v>0</v>
      </c>
      <c r="L314" s="103"/>
      <c r="M314" s="103">
        <f t="shared" si="124"/>
        <v>0</v>
      </c>
      <c r="N314" s="103"/>
      <c r="O314" s="103">
        <f t="shared" si="124"/>
        <v>0</v>
      </c>
      <c r="P314" s="103"/>
      <c r="Q314" s="103">
        <f t="shared" si="124"/>
        <v>19200</v>
      </c>
      <c r="R314" s="185">
        <f>SUM(R255,R302)</f>
        <v>14450</v>
      </c>
      <c r="S314" s="103">
        <f t="shared" si="124"/>
        <v>0</v>
      </c>
      <c r="T314" s="103"/>
      <c r="U314" s="103">
        <f t="shared" si="124"/>
        <v>0</v>
      </c>
      <c r="V314" s="103"/>
      <c r="W314" s="103"/>
      <c r="X314" s="103">
        <f t="shared" si="124"/>
        <v>0</v>
      </c>
      <c r="Y314" s="93"/>
    </row>
    <row r="315" spans="1:25" s="5" customFormat="1" x14ac:dyDescent="0.2">
      <c r="A315" s="95" t="s">
        <v>53</v>
      </c>
      <c r="B315" s="96" t="s">
        <v>40</v>
      </c>
      <c r="C315" s="101" t="s">
        <v>109</v>
      </c>
      <c r="D315" s="101"/>
      <c r="E315" s="101"/>
      <c r="F315" s="101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93"/>
    </row>
    <row r="316" spans="1:25" s="5" customFormat="1" x14ac:dyDescent="0.2">
      <c r="A316" s="82">
        <v>3</v>
      </c>
      <c r="B316" s="80" t="s">
        <v>36</v>
      </c>
      <c r="C316" s="98">
        <f t="shared" ref="C316:X316" si="125">SUM(C317,C328,C357)</f>
        <v>14000</v>
      </c>
      <c r="D316" s="101">
        <f>SUM(D317,D328,D357)</f>
        <v>6014</v>
      </c>
      <c r="E316" s="98">
        <f t="shared" si="125"/>
        <v>0</v>
      </c>
      <c r="F316" s="98"/>
      <c r="G316" s="98">
        <f t="shared" si="125"/>
        <v>0</v>
      </c>
      <c r="H316" s="98"/>
      <c r="I316" s="98">
        <f t="shared" si="125"/>
        <v>0</v>
      </c>
      <c r="J316" s="98"/>
      <c r="K316" s="98">
        <f t="shared" si="125"/>
        <v>0</v>
      </c>
      <c r="L316" s="98"/>
      <c r="M316" s="98">
        <f t="shared" si="125"/>
        <v>0</v>
      </c>
      <c r="N316" s="98"/>
      <c r="O316" s="98">
        <f t="shared" si="125"/>
        <v>0</v>
      </c>
      <c r="P316" s="98"/>
      <c r="Q316" s="98">
        <f t="shared" si="125"/>
        <v>14000</v>
      </c>
      <c r="R316" s="101">
        <f>SUM(R317,R328,R357)</f>
        <v>6014</v>
      </c>
      <c r="S316" s="98">
        <f t="shared" si="125"/>
        <v>0</v>
      </c>
      <c r="T316" s="98"/>
      <c r="U316" s="98">
        <f t="shared" si="125"/>
        <v>0</v>
      </c>
      <c r="V316" s="98"/>
      <c r="W316" s="98"/>
      <c r="X316" s="98">
        <f t="shared" si="125"/>
        <v>0</v>
      </c>
      <c r="Y316" s="93"/>
    </row>
    <row r="317" spans="1:25" s="5" customFormat="1" x14ac:dyDescent="0.2">
      <c r="A317" s="82">
        <v>31</v>
      </c>
      <c r="B317" s="80" t="s">
        <v>12</v>
      </c>
      <c r="C317" s="98">
        <f>SUM(C318,C323,C325)</f>
        <v>0</v>
      </c>
      <c r="D317" s="101">
        <f>SUM(D318,D323,D325)</f>
        <v>0</v>
      </c>
      <c r="E317" s="98">
        <f t="shared" ref="E317:X317" si="126">SUM(E318,E323,E325)</f>
        <v>0</v>
      </c>
      <c r="F317" s="98"/>
      <c r="G317" s="98">
        <f t="shared" si="126"/>
        <v>0</v>
      </c>
      <c r="H317" s="98"/>
      <c r="I317" s="98">
        <f t="shared" si="126"/>
        <v>0</v>
      </c>
      <c r="J317" s="98"/>
      <c r="K317" s="98">
        <f t="shared" si="126"/>
        <v>0</v>
      </c>
      <c r="L317" s="98"/>
      <c r="M317" s="98">
        <f t="shared" si="126"/>
        <v>0</v>
      </c>
      <c r="N317" s="98"/>
      <c r="O317" s="98">
        <f t="shared" si="126"/>
        <v>0</v>
      </c>
      <c r="P317" s="98"/>
      <c r="Q317" s="98">
        <f t="shared" si="126"/>
        <v>0</v>
      </c>
      <c r="R317" s="101">
        <f>SUM(R318,R323,R325)</f>
        <v>0</v>
      </c>
      <c r="S317" s="98">
        <f t="shared" si="126"/>
        <v>0</v>
      </c>
      <c r="T317" s="98"/>
      <c r="U317" s="98">
        <f t="shared" si="126"/>
        <v>0</v>
      </c>
      <c r="V317" s="98"/>
      <c r="W317" s="98"/>
      <c r="X317" s="98">
        <f t="shared" si="126"/>
        <v>0</v>
      </c>
      <c r="Y317" s="93"/>
    </row>
    <row r="318" spans="1:25" s="5" customFormat="1" x14ac:dyDescent="0.2">
      <c r="A318" s="87">
        <v>311</v>
      </c>
      <c r="B318" s="88" t="s">
        <v>13</v>
      </c>
      <c r="C318" s="98">
        <f>SUM(C319,C320,C321,C322)</f>
        <v>0</v>
      </c>
      <c r="D318" s="101">
        <f>SUM(D319,D320,D321,D322)</f>
        <v>0</v>
      </c>
      <c r="E318" s="98">
        <f t="shared" ref="E318:X318" si="127">SUM(E319,E320,E321,E322)</f>
        <v>0</v>
      </c>
      <c r="F318" s="98"/>
      <c r="G318" s="98">
        <f t="shared" si="127"/>
        <v>0</v>
      </c>
      <c r="H318" s="98"/>
      <c r="I318" s="98">
        <f t="shared" si="127"/>
        <v>0</v>
      </c>
      <c r="J318" s="98"/>
      <c r="K318" s="98">
        <f t="shared" si="127"/>
        <v>0</v>
      </c>
      <c r="L318" s="98"/>
      <c r="M318" s="98">
        <f t="shared" si="127"/>
        <v>0</v>
      </c>
      <c r="N318" s="98"/>
      <c r="O318" s="98">
        <f t="shared" si="127"/>
        <v>0</v>
      </c>
      <c r="P318" s="98"/>
      <c r="Q318" s="98">
        <f t="shared" si="127"/>
        <v>0</v>
      </c>
      <c r="R318" s="101">
        <f>SUM(R319,R320,R321,R322)</f>
        <v>0</v>
      </c>
      <c r="S318" s="98">
        <f t="shared" si="127"/>
        <v>0</v>
      </c>
      <c r="T318" s="98"/>
      <c r="U318" s="98">
        <f t="shared" si="127"/>
        <v>0</v>
      </c>
      <c r="V318" s="98"/>
      <c r="W318" s="98"/>
      <c r="X318" s="98">
        <f t="shared" si="127"/>
        <v>0</v>
      </c>
      <c r="Y318" s="93"/>
    </row>
    <row r="319" spans="1:25" s="5" customFormat="1" x14ac:dyDescent="0.2">
      <c r="A319" s="76">
        <v>3111</v>
      </c>
      <c r="B319" s="77" t="s">
        <v>54</v>
      </c>
      <c r="C319" s="99">
        <f>SUM(Q319)</f>
        <v>0</v>
      </c>
      <c r="D319" s="102">
        <f>SUM(R319)</f>
        <v>0</v>
      </c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102"/>
      <c r="S319" s="99"/>
      <c r="T319" s="99"/>
      <c r="U319" s="99"/>
      <c r="V319" s="99"/>
      <c r="W319" s="99"/>
      <c r="X319" s="99"/>
      <c r="Y319" s="93"/>
    </row>
    <row r="320" spans="1:25" s="5" customFormat="1" x14ac:dyDescent="0.2">
      <c r="A320" s="76">
        <v>3112</v>
      </c>
      <c r="B320" s="77" t="s">
        <v>55</v>
      </c>
      <c r="C320" s="99">
        <f t="shared" ref="C320:D327" si="128">SUM(Q320)</f>
        <v>0</v>
      </c>
      <c r="D320" s="102">
        <f t="shared" si="128"/>
        <v>0</v>
      </c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102"/>
      <c r="S320" s="99"/>
      <c r="T320" s="99"/>
      <c r="U320" s="99"/>
      <c r="V320" s="99"/>
      <c r="W320" s="99"/>
      <c r="X320" s="99"/>
      <c r="Y320" s="93"/>
    </row>
    <row r="321" spans="1:25" s="5" customFormat="1" x14ac:dyDescent="0.2">
      <c r="A321" s="76">
        <v>3113</v>
      </c>
      <c r="B321" s="77" t="s">
        <v>56</v>
      </c>
      <c r="C321" s="99">
        <f t="shared" si="128"/>
        <v>0</v>
      </c>
      <c r="D321" s="102">
        <f t="shared" si="128"/>
        <v>0</v>
      </c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102"/>
      <c r="S321" s="99"/>
      <c r="T321" s="99"/>
      <c r="U321" s="99"/>
      <c r="V321" s="99"/>
      <c r="W321" s="99"/>
      <c r="X321" s="99"/>
      <c r="Y321" s="93"/>
    </row>
    <row r="322" spans="1:25" s="5" customFormat="1" x14ac:dyDescent="0.2">
      <c r="A322" s="76">
        <v>3114</v>
      </c>
      <c r="B322" s="77" t="s">
        <v>57</v>
      </c>
      <c r="C322" s="99">
        <f t="shared" si="128"/>
        <v>0</v>
      </c>
      <c r="D322" s="102">
        <f t="shared" si="128"/>
        <v>0</v>
      </c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102"/>
      <c r="S322" s="99"/>
      <c r="T322" s="99"/>
      <c r="U322" s="99"/>
      <c r="V322" s="99"/>
      <c r="W322" s="99"/>
      <c r="X322" s="99"/>
      <c r="Y322" s="93"/>
    </row>
    <row r="323" spans="1:25" s="5" customFormat="1" x14ac:dyDescent="0.2">
      <c r="A323" s="87">
        <v>312</v>
      </c>
      <c r="B323" s="88" t="s">
        <v>14</v>
      </c>
      <c r="C323" s="98">
        <f>SUM(C324)</f>
        <v>0</v>
      </c>
      <c r="D323" s="101">
        <f>SUM(D324)</f>
        <v>0</v>
      </c>
      <c r="E323" s="98">
        <f t="shared" ref="E323:X323" si="129">SUM(E324)</f>
        <v>0</v>
      </c>
      <c r="F323" s="98"/>
      <c r="G323" s="98">
        <f t="shared" si="129"/>
        <v>0</v>
      </c>
      <c r="H323" s="98"/>
      <c r="I323" s="98">
        <f t="shared" si="129"/>
        <v>0</v>
      </c>
      <c r="J323" s="98"/>
      <c r="K323" s="98">
        <f t="shared" si="129"/>
        <v>0</v>
      </c>
      <c r="L323" s="98"/>
      <c r="M323" s="98">
        <f t="shared" si="129"/>
        <v>0</v>
      </c>
      <c r="N323" s="98"/>
      <c r="O323" s="98">
        <f t="shared" si="129"/>
        <v>0</v>
      </c>
      <c r="P323" s="98"/>
      <c r="Q323" s="98">
        <f t="shared" si="129"/>
        <v>0</v>
      </c>
      <c r="R323" s="101">
        <f t="shared" si="129"/>
        <v>0</v>
      </c>
      <c r="S323" s="98">
        <f t="shared" si="129"/>
        <v>0</v>
      </c>
      <c r="T323" s="98"/>
      <c r="U323" s="98">
        <f t="shared" si="129"/>
        <v>0</v>
      </c>
      <c r="V323" s="98"/>
      <c r="W323" s="98"/>
      <c r="X323" s="98">
        <f t="shared" si="129"/>
        <v>0</v>
      </c>
      <c r="Y323" s="93"/>
    </row>
    <row r="324" spans="1:25" s="5" customFormat="1" x14ac:dyDescent="0.2">
      <c r="A324" s="76">
        <v>3121</v>
      </c>
      <c r="B324" s="77" t="s">
        <v>14</v>
      </c>
      <c r="C324" s="99">
        <f t="shared" si="128"/>
        <v>0</v>
      </c>
      <c r="D324" s="102">
        <f t="shared" si="128"/>
        <v>0</v>
      </c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102"/>
      <c r="S324" s="99"/>
      <c r="T324" s="99"/>
      <c r="U324" s="99"/>
      <c r="V324" s="99"/>
      <c r="W324" s="99"/>
      <c r="X324" s="99"/>
      <c r="Y324" s="93"/>
    </row>
    <row r="325" spans="1:25" s="5" customFormat="1" x14ac:dyDescent="0.2">
      <c r="A325" s="87">
        <v>313</v>
      </c>
      <c r="B325" s="77" t="s">
        <v>15</v>
      </c>
      <c r="C325" s="98">
        <f>SUM(C326,C327,)</f>
        <v>0</v>
      </c>
      <c r="D325" s="101">
        <f>SUM(D326,D327,)</f>
        <v>0</v>
      </c>
      <c r="E325" s="98">
        <f t="shared" ref="E325:X325" si="130">SUM(E326,E327,)</f>
        <v>0</v>
      </c>
      <c r="F325" s="98"/>
      <c r="G325" s="98">
        <f t="shared" si="130"/>
        <v>0</v>
      </c>
      <c r="H325" s="98"/>
      <c r="I325" s="98">
        <f t="shared" si="130"/>
        <v>0</v>
      </c>
      <c r="J325" s="98"/>
      <c r="K325" s="98">
        <f t="shared" si="130"/>
        <v>0</v>
      </c>
      <c r="L325" s="98"/>
      <c r="M325" s="98">
        <f t="shared" si="130"/>
        <v>0</v>
      </c>
      <c r="N325" s="98"/>
      <c r="O325" s="98">
        <f t="shared" si="130"/>
        <v>0</v>
      </c>
      <c r="P325" s="98"/>
      <c r="Q325" s="98">
        <f t="shared" si="130"/>
        <v>0</v>
      </c>
      <c r="R325" s="101">
        <f>SUM(R326,R327,)</f>
        <v>0</v>
      </c>
      <c r="S325" s="98">
        <f t="shared" si="130"/>
        <v>0</v>
      </c>
      <c r="T325" s="98"/>
      <c r="U325" s="98">
        <f t="shared" si="130"/>
        <v>0</v>
      </c>
      <c r="V325" s="98"/>
      <c r="W325" s="98"/>
      <c r="X325" s="98">
        <f t="shared" si="130"/>
        <v>0</v>
      </c>
      <c r="Y325" s="93"/>
    </row>
    <row r="326" spans="1:25" s="5" customFormat="1" ht="25.5" x14ac:dyDescent="0.2">
      <c r="A326" s="76">
        <v>3131</v>
      </c>
      <c r="B326" s="77" t="s">
        <v>58</v>
      </c>
      <c r="C326" s="99">
        <f t="shared" si="128"/>
        <v>0</v>
      </c>
      <c r="D326" s="102">
        <f t="shared" si="128"/>
        <v>0</v>
      </c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102"/>
      <c r="S326" s="99"/>
      <c r="T326" s="99"/>
      <c r="U326" s="99"/>
      <c r="V326" s="99"/>
      <c r="W326" s="99"/>
      <c r="X326" s="99"/>
      <c r="Y326" s="93"/>
    </row>
    <row r="327" spans="1:25" s="5" customFormat="1" ht="25.5" x14ac:dyDescent="0.2">
      <c r="A327" s="76">
        <v>3132</v>
      </c>
      <c r="B327" s="77" t="s">
        <v>59</v>
      </c>
      <c r="C327" s="99">
        <f t="shared" si="128"/>
        <v>0</v>
      </c>
      <c r="D327" s="102">
        <f t="shared" si="128"/>
        <v>0</v>
      </c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102"/>
      <c r="S327" s="99"/>
      <c r="T327" s="99"/>
      <c r="U327" s="99"/>
      <c r="V327" s="99"/>
      <c r="W327" s="99"/>
      <c r="X327" s="99"/>
      <c r="Y327" s="93"/>
    </row>
    <row r="328" spans="1:25" s="5" customFormat="1" x14ac:dyDescent="0.2">
      <c r="A328" s="82">
        <v>32</v>
      </c>
      <c r="B328" s="80" t="s">
        <v>16</v>
      </c>
      <c r="C328" s="98">
        <f t="shared" ref="C328:X328" si="131">SUM(C329,C334,C342,C352)</f>
        <v>14000</v>
      </c>
      <c r="D328" s="101">
        <f>SUM(D329,D334,D342,D352)</f>
        <v>6014</v>
      </c>
      <c r="E328" s="98">
        <f t="shared" si="131"/>
        <v>0</v>
      </c>
      <c r="F328" s="98"/>
      <c r="G328" s="98">
        <f t="shared" si="131"/>
        <v>0</v>
      </c>
      <c r="H328" s="98"/>
      <c r="I328" s="98">
        <f t="shared" si="131"/>
        <v>0</v>
      </c>
      <c r="J328" s="98"/>
      <c r="K328" s="98">
        <f t="shared" si="131"/>
        <v>0</v>
      </c>
      <c r="L328" s="98"/>
      <c r="M328" s="98">
        <f t="shared" si="131"/>
        <v>0</v>
      </c>
      <c r="N328" s="98"/>
      <c r="O328" s="98">
        <f t="shared" si="131"/>
        <v>0</v>
      </c>
      <c r="P328" s="98"/>
      <c r="Q328" s="98">
        <f t="shared" si="131"/>
        <v>14000</v>
      </c>
      <c r="R328" s="101">
        <f>SUM(R329,R334,R342,R352)</f>
        <v>6014</v>
      </c>
      <c r="S328" s="98">
        <f t="shared" si="131"/>
        <v>0</v>
      </c>
      <c r="T328" s="98"/>
      <c r="U328" s="98">
        <f t="shared" si="131"/>
        <v>0</v>
      </c>
      <c r="V328" s="98"/>
      <c r="W328" s="98"/>
      <c r="X328" s="98">
        <f t="shared" si="131"/>
        <v>0</v>
      </c>
      <c r="Y328" s="93"/>
    </row>
    <row r="329" spans="1:25" s="5" customFormat="1" ht="25.5" x14ac:dyDescent="0.2">
      <c r="A329" s="87">
        <v>321</v>
      </c>
      <c r="B329" s="88" t="s">
        <v>17</v>
      </c>
      <c r="C329" s="98">
        <f>SUM(C330,C331,C332,C333)</f>
        <v>0</v>
      </c>
      <c r="D329" s="101">
        <f>SUM(D330,D331,D332,D333)</f>
        <v>0</v>
      </c>
      <c r="E329" s="98">
        <f t="shared" ref="E329:X329" si="132">SUM(E330,E331,E332,E333)</f>
        <v>0</v>
      </c>
      <c r="F329" s="98"/>
      <c r="G329" s="98">
        <f t="shared" si="132"/>
        <v>0</v>
      </c>
      <c r="H329" s="98"/>
      <c r="I329" s="98">
        <f t="shared" si="132"/>
        <v>0</v>
      </c>
      <c r="J329" s="98"/>
      <c r="K329" s="98">
        <f t="shared" si="132"/>
        <v>0</v>
      </c>
      <c r="L329" s="98"/>
      <c r="M329" s="98">
        <f t="shared" si="132"/>
        <v>0</v>
      </c>
      <c r="N329" s="98"/>
      <c r="O329" s="98">
        <f t="shared" si="132"/>
        <v>0</v>
      </c>
      <c r="P329" s="98"/>
      <c r="Q329" s="98">
        <f t="shared" si="132"/>
        <v>0</v>
      </c>
      <c r="R329" s="101">
        <f>SUM(R330,R331,R332,R333)</f>
        <v>0</v>
      </c>
      <c r="S329" s="98">
        <f t="shared" si="132"/>
        <v>0</v>
      </c>
      <c r="T329" s="98"/>
      <c r="U329" s="98">
        <f t="shared" si="132"/>
        <v>0</v>
      </c>
      <c r="V329" s="98"/>
      <c r="W329" s="98"/>
      <c r="X329" s="98">
        <f t="shared" si="132"/>
        <v>0</v>
      </c>
      <c r="Y329" s="93"/>
    </row>
    <row r="330" spans="1:25" s="5" customFormat="1" x14ac:dyDescent="0.2">
      <c r="A330" s="76">
        <v>3211</v>
      </c>
      <c r="B330" s="77" t="s">
        <v>60</v>
      </c>
      <c r="C330" s="99">
        <f t="shared" ref="C330:D333" si="133">SUM(Q330)</f>
        <v>0</v>
      </c>
      <c r="D330" s="102">
        <f t="shared" si="133"/>
        <v>0</v>
      </c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102"/>
      <c r="S330" s="99"/>
      <c r="T330" s="99"/>
      <c r="U330" s="99"/>
      <c r="V330" s="99"/>
      <c r="W330" s="99"/>
      <c r="X330" s="99"/>
      <c r="Y330" s="93"/>
    </row>
    <row r="331" spans="1:25" s="5" customFormat="1" ht="25.5" x14ac:dyDescent="0.2">
      <c r="A331" s="76">
        <v>3212</v>
      </c>
      <c r="B331" s="77" t="s">
        <v>61</v>
      </c>
      <c r="C331" s="99">
        <f t="shared" si="133"/>
        <v>0</v>
      </c>
      <c r="D331" s="102">
        <f t="shared" si="133"/>
        <v>0</v>
      </c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102"/>
      <c r="S331" s="99"/>
      <c r="T331" s="99"/>
      <c r="U331" s="99"/>
      <c r="V331" s="99"/>
      <c r="W331" s="99"/>
      <c r="X331" s="99"/>
      <c r="Y331" s="93"/>
    </row>
    <row r="332" spans="1:25" s="5" customFormat="1" x14ac:dyDescent="0.2">
      <c r="A332" s="76">
        <v>3213</v>
      </c>
      <c r="B332" s="77" t="s">
        <v>62</v>
      </c>
      <c r="C332" s="99">
        <f t="shared" si="133"/>
        <v>0</v>
      </c>
      <c r="D332" s="102">
        <f t="shared" si="133"/>
        <v>0</v>
      </c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102"/>
      <c r="S332" s="99"/>
      <c r="T332" s="99"/>
      <c r="U332" s="99"/>
      <c r="V332" s="99"/>
      <c r="W332" s="99"/>
      <c r="X332" s="99"/>
      <c r="Y332" s="93"/>
    </row>
    <row r="333" spans="1:25" s="5" customFormat="1" ht="25.5" x14ac:dyDescent="0.2">
      <c r="A333" s="76">
        <v>3214</v>
      </c>
      <c r="B333" s="77" t="s">
        <v>63</v>
      </c>
      <c r="C333" s="99">
        <f t="shared" si="133"/>
        <v>0</v>
      </c>
      <c r="D333" s="102">
        <f t="shared" si="133"/>
        <v>0</v>
      </c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102"/>
      <c r="S333" s="99"/>
      <c r="T333" s="99"/>
      <c r="U333" s="99"/>
      <c r="V333" s="99"/>
      <c r="W333" s="99"/>
      <c r="X333" s="99"/>
      <c r="Y333" s="93"/>
    </row>
    <row r="334" spans="1:25" s="5" customFormat="1" x14ac:dyDescent="0.2">
      <c r="A334" s="82">
        <v>322</v>
      </c>
      <c r="B334" s="80" t="s">
        <v>18</v>
      </c>
      <c r="C334" s="98">
        <f>SUM(C335,C336,C337,C338,C339,C340,C341)</f>
        <v>14000</v>
      </c>
      <c r="D334" s="101">
        <f>SUM(D335,D336,D337,D338,D339,D340,D341)</f>
        <v>6014</v>
      </c>
      <c r="E334" s="98">
        <f t="shared" ref="E334:X334" si="134">SUM(E335,E336,E337,E338,E339,E340,E341)</f>
        <v>0</v>
      </c>
      <c r="F334" s="98"/>
      <c r="G334" s="98">
        <f t="shared" si="134"/>
        <v>0</v>
      </c>
      <c r="H334" s="98"/>
      <c r="I334" s="98">
        <f t="shared" si="134"/>
        <v>0</v>
      </c>
      <c r="J334" s="98"/>
      <c r="K334" s="98">
        <f t="shared" si="134"/>
        <v>0</v>
      </c>
      <c r="L334" s="98"/>
      <c r="M334" s="98">
        <f t="shared" si="134"/>
        <v>0</v>
      </c>
      <c r="N334" s="98"/>
      <c r="O334" s="98">
        <f t="shared" si="134"/>
        <v>0</v>
      </c>
      <c r="P334" s="98"/>
      <c r="Q334" s="98">
        <f t="shared" si="134"/>
        <v>14000</v>
      </c>
      <c r="R334" s="101">
        <f>SUM(R335,R336,R337,R338,R339,R340,R341)</f>
        <v>6014</v>
      </c>
      <c r="S334" s="98">
        <f t="shared" si="134"/>
        <v>0</v>
      </c>
      <c r="T334" s="98"/>
      <c r="U334" s="98">
        <f t="shared" si="134"/>
        <v>0</v>
      </c>
      <c r="V334" s="98"/>
      <c r="W334" s="98"/>
      <c r="X334" s="98">
        <f t="shared" si="134"/>
        <v>0</v>
      </c>
      <c r="Y334" s="93"/>
    </row>
    <row r="335" spans="1:25" s="5" customFormat="1" ht="25.5" x14ac:dyDescent="0.2">
      <c r="A335" s="76">
        <v>3221</v>
      </c>
      <c r="B335" s="77" t="s">
        <v>64</v>
      </c>
      <c r="C335" s="99">
        <f t="shared" ref="C335:D341" si="135">SUM(Q335)</f>
        <v>0</v>
      </c>
      <c r="D335" s="102">
        <f t="shared" si="135"/>
        <v>0</v>
      </c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102"/>
      <c r="S335" s="99"/>
      <c r="T335" s="99"/>
      <c r="U335" s="99"/>
      <c r="V335" s="99"/>
      <c r="W335" s="99"/>
      <c r="X335" s="99"/>
      <c r="Y335" s="93"/>
    </row>
    <row r="336" spans="1:25" s="5" customFormat="1" x14ac:dyDescent="0.2">
      <c r="A336" s="76">
        <v>3222</v>
      </c>
      <c r="B336" s="77" t="s">
        <v>65</v>
      </c>
      <c r="C336" s="99">
        <f t="shared" si="135"/>
        <v>14000</v>
      </c>
      <c r="D336" s="102">
        <v>6014</v>
      </c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>
        <v>14000</v>
      </c>
      <c r="R336" s="102">
        <v>6014</v>
      </c>
      <c r="S336" s="99"/>
      <c r="T336" s="99"/>
      <c r="U336" s="99"/>
      <c r="V336" s="99"/>
      <c r="W336" s="99"/>
      <c r="X336" s="99"/>
      <c r="Y336" s="93"/>
    </row>
    <row r="337" spans="1:25" s="5" customFormat="1" x14ac:dyDescent="0.2">
      <c r="A337" s="76">
        <v>3223</v>
      </c>
      <c r="B337" s="77" t="s">
        <v>66</v>
      </c>
      <c r="C337" s="99">
        <f t="shared" si="135"/>
        <v>0</v>
      </c>
      <c r="D337" s="102">
        <f t="shared" si="135"/>
        <v>0</v>
      </c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102"/>
      <c r="S337" s="99"/>
      <c r="T337" s="99"/>
      <c r="U337" s="99"/>
      <c r="V337" s="99"/>
      <c r="W337" s="99"/>
      <c r="X337" s="99"/>
      <c r="Y337" s="93"/>
    </row>
    <row r="338" spans="1:25" s="5" customFormat="1" ht="25.5" x14ac:dyDescent="0.2">
      <c r="A338" s="76">
        <v>3224</v>
      </c>
      <c r="B338" s="77" t="s">
        <v>67</v>
      </c>
      <c r="C338" s="99">
        <f t="shared" si="135"/>
        <v>0</v>
      </c>
      <c r="D338" s="102">
        <f t="shared" si="135"/>
        <v>0</v>
      </c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102"/>
      <c r="S338" s="99"/>
      <c r="T338" s="99"/>
      <c r="U338" s="99"/>
      <c r="V338" s="99"/>
      <c r="W338" s="99"/>
      <c r="X338" s="99"/>
      <c r="Y338" s="93"/>
    </row>
    <row r="339" spans="1:25" s="5" customFormat="1" x14ac:dyDescent="0.2">
      <c r="A339" s="76">
        <v>3225</v>
      </c>
      <c r="B339" s="77" t="s">
        <v>68</v>
      </c>
      <c r="C339" s="99">
        <f t="shared" si="135"/>
        <v>0</v>
      </c>
      <c r="D339" s="102">
        <f t="shared" si="135"/>
        <v>0</v>
      </c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102"/>
      <c r="S339" s="99"/>
      <c r="T339" s="99"/>
      <c r="U339" s="99"/>
      <c r="V339" s="99"/>
      <c r="W339" s="99"/>
      <c r="X339" s="99"/>
      <c r="Y339" s="93"/>
    </row>
    <row r="340" spans="1:25" s="5" customFormat="1" ht="25.5" x14ac:dyDescent="0.2">
      <c r="A340" s="76">
        <v>3226</v>
      </c>
      <c r="B340" s="77" t="s">
        <v>69</v>
      </c>
      <c r="C340" s="99">
        <f t="shared" si="135"/>
        <v>0</v>
      </c>
      <c r="D340" s="102">
        <f t="shared" si="135"/>
        <v>0</v>
      </c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102"/>
      <c r="S340" s="99"/>
      <c r="T340" s="99"/>
      <c r="U340" s="99"/>
      <c r="V340" s="99"/>
      <c r="W340" s="99"/>
      <c r="X340" s="99"/>
      <c r="Y340" s="93"/>
    </row>
    <row r="341" spans="1:25" s="5" customFormat="1" ht="25.5" x14ac:dyDescent="0.2">
      <c r="A341" s="76">
        <v>3227</v>
      </c>
      <c r="B341" s="77" t="s">
        <v>70</v>
      </c>
      <c r="C341" s="99">
        <f t="shared" si="135"/>
        <v>0</v>
      </c>
      <c r="D341" s="102">
        <f t="shared" si="135"/>
        <v>0</v>
      </c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102"/>
      <c r="S341" s="99"/>
      <c r="T341" s="99"/>
      <c r="U341" s="99"/>
      <c r="V341" s="99"/>
      <c r="W341" s="99"/>
      <c r="X341" s="99"/>
      <c r="Y341" s="93"/>
    </row>
    <row r="342" spans="1:25" s="5" customFormat="1" x14ac:dyDescent="0.2">
      <c r="A342" s="87">
        <v>323</v>
      </c>
      <c r="B342" s="88" t="s">
        <v>19</v>
      </c>
      <c r="C342" s="98">
        <f>SUM(C343,C344,C345,C346,C347,C348,C349,C350,C351)</f>
        <v>0</v>
      </c>
      <c r="D342" s="101">
        <f>SUM(D343,D344,D345,D346,D347,D348,D349,D350,D351)</f>
        <v>0</v>
      </c>
      <c r="E342" s="98">
        <f t="shared" ref="E342:X342" si="136">SUM(E343,E344,E345,E346,E347,E348,E349,E350,E351)</f>
        <v>0</v>
      </c>
      <c r="F342" s="98"/>
      <c r="G342" s="98">
        <f t="shared" si="136"/>
        <v>0</v>
      </c>
      <c r="H342" s="98"/>
      <c r="I342" s="98">
        <f t="shared" si="136"/>
        <v>0</v>
      </c>
      <c r="J342" s="98"/>
      <c r="K342" s="98">
        <f t="shared" si="136"/>
        <v>0</v>
      </c>
      <c r="L342" s="98"/>
      <c r="M342" s="98">
        <f t="shared" si="136"/>
        <v>0</v>
      </c>
      <c r="N342" s="98"/>
      <c r="O342" s="98">
        <f t="shared" si="136"/>
        <v>0</v>
      </c>
      <c r="P342" s="98"/>
      <c r="Q342" s="98">
        <f t="shared" si="136"/>
        <v>0</v>
      </c>
      <c r="R342" s="101">
        <f>SUM(R343,R344,R345,R346,R347,R348,R349,R350,R351)</f>
        <v>0</v>
      </c>
      <c r="S342" s="98">
        <f t="shared" si="136"/>
        <v>0</v>
      </c>
      <c r="T342" s="98"/>
      <c r="U342" s="98">
        <f t="shared" si="136"/>
        <v>0</v>
      </c>
      <c r="V342" s="98"/>
      <c r="W342" s="98"/>
      <c r="X342" s="98">
        <f t="shared" si="136"/>
        <v>0</v>
      </c>
      <c r="Y342" s="93"/>
    </row>
    <row r="343" spans="1:25" s="5" customFormat="1" x14ac:dyDescent="0.2">
      <c r="A343" s="76">
        <v>3231</v>
      </c>
      <c r="B343" s="77" t="s">
        <v>71</v>
      </c>
      <c r="C343" s="99">
        <f t="shared" ref="C343:D351" si="137">SUM(Q343)</f>
        <v>0</v>
      </c>
      <c r="D343" s="102">
        <f t="shared" si="137"/>
        <v>0</v>
      </c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102"/>
      <c r="S343" s="99"/>
      <c r="T343" s="99"/>
      <c r="U343" s="99"/>
      <c r="V343" s="99"/>
      <c r="W343" s="99"/>
      <c r="X343" s="99"/>
      <c r="Y343" s="93"/>
    </row>
    <row r="344" spans="1:25" s="5" customFormat="1" ht="25.5" x14ac:dyDescent="0.2">
      <c r="A344" s="76">
        <v>3232</v>
      </c>
      <c r="B344" s="77" t="s">
        <v>72</v>
      </c>
      <c r="C344" s="99">
        <f t="shared" si="137"/>
        <v>0</v>
      </c>
      <c r="D344" s="102">
        <f t="shared" si="137"/>
        <v>0</v>
      </c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102"/>
      <c r="S344" s="99"/>
      <c r="T344" s="99"/>
      <c r="U344" s="99"/>
      <c r="V344" s="99"/>
      <c r="W344" s="99"/>
      <c r="X344" s="99"/>
      <c r="Y344" s="93"/>
    </row>
    <row r="345" spans="1:25" s="5" customFormat="1" x14ac:dyDescent="0.2">
      <c r="A345" s="76">
        <v>3233</v>
      </c>
      <c r="B345" s="77" t="s">
        <v>73</v>
      </c>
      <c r="C345" s="99">
        <f t="shared" si="137"/>
        <v>0</v>
      </c>
      <c r="D345" s="102">
        <f t="shared" si="137"/>
        <v>0</v>
      </c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102"/>
      <c r="S345" s="99"/>
      <c r="T345" s="99"/>
      <c r="U345" s="99"/>
      <c r="V345" s="99"/>
      <c r="W345" s="99"/>
      <c r="X345" s="99"/>
      <c r="Y345" s="93"/>
    </row>
    <row r="346" spans="1:25" s="5" customFormat="1" x14ac:dyDescent="0.2">
      <c r="A346" s="76">
        <v>3234</v>
      </c>
      <c r="B346" s="77" t="s">
        <v>74</v>
      </c>
      <c r="C346" s="99">
        <f t="shared" si="137"/>
        <v>0</v>
      </c>
      <c r="D346" s="102">
        <f t="shared" si="137"/>
        <v>0</v>
      </c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102"/>
      <c r="S346" s="99"/>
      <c r="T346" s="99"/>
      <c r="U346" s="99"/>
      <c r="V346" s="99"/>
      <c r="W346" s="99"/>
      <c r="X346" s="99"/>
      <c r="Y346" s="93"/>
    </row>
    <row r="347" spans="1:25" s="5" customFormat="1" x14ac:dyDescent="0.2">
      <c r="A347" s="76">
        <v>3235</v>
      </c>
      <c r="B347" s="77" t="s">
        <v>75</v>
      </c>
      <c r="C347" s="99">
        <f t="shared" si="137"/>
        <v>0</v>
      </c>
      <c r="D347" s="102">
        <f t="shared" si="137"/>
        <v>0</v>
      </c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102"/>
      <c r="S347" s="99"/>
      <c r="T347" s="99"/>
      <c r="U347" s="99"/>
      <c r="V347" s="99"/>
      <c r="W347" s="99"/>
      <c r="X347" s="99"/>
      <c r="Y347" s="93"/>
    </row>
    <row r="348" spans="1:25" s="5" customFormat="1" x14ac:dyDescent="0.2">
      <c r="A348" s="76">
        <v>3236</v>
      </c>
      <c r="B348" s="77" t="s">
        <v>76</v>
      </c>
      <c r="C348" s="99">
        <f t="shared" si="137"/>
        <v>0</v>
      </c>
      <c r="D348" s="102">
        <f t="shared" si="137"/>
        <v>0</v>
      </c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102"/>
      <c r="S348" s="99"/>
      <c r="T348" s="99"/>
      <c r="U348" s="99"/>
      <c r="V348" s="99"/>
      <c r="W348" s="99"/>
      <c r="X348" s="99"/>
      <c r="Y348" s="93"/>
    </row>
    <row r="349" spans="1:25" s="5" customFormat="1" x14ac:dyDescent="0.2">
      <c r="A349" s="76">
        <v>3237</v>
      </c>
      <c r="B349" s="77" t="s">
        <v>77</v>
      </c>
      <c r="C349" s="99">
        <f t="shared" si="137"/>
        <v>0</v>
      </c>
      <c r="D349" s="102">
        <f t="shared" si="137"/>
        <v>0</v>
      </c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102"/>
      <c r="S349" s="99"/>
      <c r="T349" s="99"/>
      <c r="U349" s="99"/>
      <c r="V349" s="99"/>
      <c r="W349" s="99"/>
      <c r="X349" s="99"/>
      <c r="Y349" s="93"/>
    </row>
    <row r="350" spans="1:25" s="5" customFormat="1" x14ac:dyDescent="0.2">
      <c r="A350" s="76">
        <v>3238</v>
      </c>
      <c r="B350" s="77" t="s">
        <v>78</v>
      </c>
      <c r="C350" s="99">
        <f t="shared" si="137"/>
        <v>0</v>
      </c>
      <c r="D350" s="102">
        <f t="shared" si="137"/>
        <v>0</v>
      </c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102"/>
      <c r="S350" s="99"/>
      <c r="T350" s="99"/>
      <c r="U350" s="99"/>
      <c r="V350" s="99"/>
      <c r="W350" s="99"/>
      <c r="X350" s="99"/>
      <c r="Y350" s="93"/>
    </row>
    <row r="351" spans="1:25" s="5" customFormat="1" x14ac:dyDescent="0.2">
      <c r="A351" s="76">
        <v>3239</v>
      </c>
      <c r="B351" s="77" t="s">
        <v>79</v>
      </c>
      <c r="C351" s="99">
        <f t="shared" si="137"/>
        <v>0</v>
      </c>
      <c r="D351" s="102">
        <f t="shared" si="137"/>
        <v>0</v>
      </c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102"/>
      <c r="S351" s="99"/>
      <c r="T351" s="99"/>
      <c r="U351" s="99"/>
      <c r="V351" s="99"/>
      <c r="W351" s="99"/>
      <c r="X351" s="99"/>
      <c r="Y351" s="93"/>
    </row>
    <row r="352" spans="1:25" s="5" customFormat="1" x14ac:dyDescent="0.2">
      <c r="A352" s="82">
        <v>329</v>
      </c>
      <c r="B352" s="80" t="s">
        <v>89</v>
      </c>
      <c r="C352" s="98">
        <f t="shared" ref="C352:X352" si="138">SUM(C353,C354,C355,C356,)</f>
        <v>0</v>
      </c>
      <c r="D352" s="101">
        <f>SUM(D353,D354,D355,D356,)</f>
        <v>0</v>
      </c>
      <c r="E352" s="98">
        <f t="shared" si="138"/>
        <v>0</v>
      </c>
      <c r="F352" s="98"/>
      <c r="G352" s="98">
        <f t="shared" si="138"/>
        <v>0</v>
      </c>
      <c r="H352" s="98"/>
      <c r="I352" s="98">
        <f t="shared" si="138"/>
        <v>0</v>
      </c>
      <c r="J352" s="98"/>
      <c r="K352" s="98">
        <f t="shared" si="138"/>
        <v>0</v>
      </c>
      <c r="L352" s="98"/>
      <c r="M352" s="98">
        <f t="shared" si="138"/>
        <v>0</v>
      </c>
      <c r="N352" s="98"/>
      <c r="O352" s="98">
        <f t="shared" si="138"/>
        <v>0</v>
      </c>
      <c r="P352" s="98"/>
      <c r="Q352" s="98">
        <f t="shared" si="138"/>
        <v>0</v>
      </c>
      <c r="R352" s="101">
        <f>SUM(R353,R354,R355,R356,)</f>
        <v>0</v>
      </c>
      <c r="S352" s="98">
        <f t="shared" si="138"/>
        <v>0</v>
      </c>
      <c r="T352" s="98"/>
      <c r="U352" s="98">
        <f t="shared" si="138"/>
        <v>0</v>
      </c>
      <c r="V352" s="98"/>
      <c r="W352" s="98"/>
      <c r="X352" s="98">
        <f t="shared" si="138"/>
        <v>0</v>
      </c>
      <c r="Y352" s="93"/>
    </row>
    <row r="353" spans="1:25" s="5" customFormat="1" x14ac:dyDescent="0.2">
      <c r="A353" s="76">
        <v>3293</v>
      </c>
      <c r="B353" s="77" t="s">
        <v>90</v>
      </c>
      <c r="C353" s="99">
        <f t="shared" ref="C353:D356" si="139">SUM(Q353)</f>
        <v>0</v>
      </c>
      <c r="D353" s="102">
        <f t="shared" si="139"/>
        <v>0</v>
      </c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102"/>
      <c r="S353" s="99"/>
      <c r="T353" s="99"/>
      <c r="U353" s="99"/>
      <c r="V353" s="99"/>
      <c r="W353" s="99"/>
      <c r="X353" s="99"/>
      <c r="Y353" s="93"/>
    </row>
    <row r="354" spans="1:25" s="5" customFormat="1" x14ac:dyDescent="0.2">
      <c r="A354" s="76">
        <v>3294</v>
      </c>
      <c r="B354" s="77" t="s">
        <v>91</v>
      </c>
      <c r="C354" s="99">
        <f t="shared" si="139"/>
        <v>0</v>
      </c>
      <c r="D354" s="102">
        <f t="shared" si="139"/>
        <v>0</v>
      </c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102"/>
      <c r="S354" s="99"/>
      <c r="T354" s="99"/>
      <c r="U354" s="99"/>
      <c r="V354" s="99"/>
      <c r="W354" s="99"/>
      <c r="X354" s="99"/>
      <c r="Y354" s="93"/>
    </row>
    <row r="355" spans="1:25" s="5" customFormat="1" x14ac:dyDescent="0.2">
      <c r="A355" s="76">
        <v>3295</v>
      </c>
      <c r="B355" s="77" t="s">
        <v>92</v>
      </c>
      <c r="C355" s="99">
        <f t="shared" si="139"/>
        <v>0</v>
      </c>
      <c r="D355" s="102">
        <f t="shared" si="139"/>
        <v>0</v>
      </c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102"/>
      <c r="S355" s="99"/>
      <c r="T355" s="99"/>
      <c r="U355" s="99"/>
      <c r="V355" s="99"/>
      <c r="W355" s="99"/>
      <c r="X355" s="99"/>
      <c r="Y355" s="93"/>
    </row>
    <row r="356" spans="1:25" s="5" customFormat="1" x14ac:dyDescent="0.2">
      <c r="A356" s="76">
        <v>3299</v>
      </c>
      <c r="B356" s="77" t="s">
        <v>88</v>
      </c>
      <c r="C356" s="99">
        <f t="shared" si="139"/>
        <v>0</v>
      </c>
      <c r="D356" s="102">
        <f t="shared" si="139"/>
        <v>0</v>
      </c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102"/>
      <c r="S356" s="99"/>
      <c r="T356" s="99"/>
      <c r="U356" s="99"/>
      <c r="V356" s="99"/>
      <c r="W356" s="99"/>
      <c r="X356" s="99"/>
      <c r="Y356" s="93"/>
    </row>
    <row r="357" spans="1:25" s="5" customFormat="1" x14ac:dyDescent="0.2">
      <c r="A357" s="82">
        <v>34</v>
      </c>
      <c r="B357" s="80" t="s">
        <v>20</v>
      </c>
      <c r="C357" s="98">
        <f>SUM(C358)</f>
        <v>0</v>
      </c>
      <c r="D357" s="101">
        <f>SUM(D358)</f>
        <v>0</v>
      </c>
      <c r="E357" s="98">
        <f t="shared" ref="E357:X357" si="140">SUM(E358)</f>
        <v>0</v>
      </c>
      <c r="F357" s="98"/>
      <c r="G357" s="98">
        <f t="shared" si="140"/>
        <v>0</v>
      </c>
      <c r="H357" s="98"/>
      <c r="I357" s="98">
        <f t="shared" si="140"/>
        <v>0</v>
      </c>
      <c r="J357" s="98"/>
      <c r="K357" s="98">
        <f t="shared" si="140"/>
        <v>0</v>
      </c>
      <c r="L357" s="98"/>
      <c r="M357" s="98">
        <f t="shared" si="140"/>
        <v>0</v>
      </c>
      <c r="N357" s="98"/>
      <c r="O357" s="98">
        <f t="shared" si="140"/>
        <v>0</v>
      </c>
      <c r="P357" s="98"/>
      <c r="Q357" s="98">
        <f t="shared" si="140"/>
        <v>0</v>
      </c>
      <c r="R357" s="101">
        <f t="shared" si="140"/>
        <v>0</v>
      </c>
      <c r="S357" s="98">
        <f t="shared" si="140"/>
        <v>0</v>
      </c>
      <c r="T357" s="98"/>
      <c r="U357" s="98">
        <f t="shared" si="140"/>
        <v>0</v>
      </c>
      <c r="V357" s="98"/>
      <c r="W357" s="98"/>
      <c r="X357" s="98">
        <f t="shared" si="140"/>
        <v>0</v>
      </c>
      <c r="Y357" s="93"/>
    </row>
    <row r="358" spans="1:25" s="5" customFormat="1" x14ac:dyDescent="0.2">
      <c r="A358" s="87">
        <v>343</v>
      </c>
      <c r="B358" s="88" t="s">
        <v>21</v>
      </c>
      <c r="C358" s="100">
        <f>SUM(C359,C360,C361,C362)</f>
        <v>0</v>
      </c>
      <c r="D358" s="184">
        <f>SUM(D359,D360,D361,D362)</f>
        <v>0</v>
      </c>
      <c r="E358" s="100">
        <f t="shared" ref="E358:X358" si="141">SUM(E359,E360,E361,E362)</f>
        <v>0</v>
      </c>
      <c r="F358" s="100"/>
      <c r="G358" s="100">
        <f t="shared" si="141"/>
        <v>0</v>
      </c>
      <c r="H358" s="100"/>
      <c r="I358" s="100">
        <f t="shared" si="141"/>
        <v>0</v>
      </c>
      <c r="J358" s="100"/>
      <c r="K358" s="100">
        <f t="shared" si="141"/>
        <v>0</v>
      </c>
      <c r="L358" s="100"/>
      <c r="M358" s="100">
        <f t="shared" si="141"/>
        <v>0</v>
      </c>
      <c r="N358" s="100"/>
      <c r="O358" s="100">
        <f t="shared" si="141"/>
        <v>0</v>
      </c>
      <c r="P358" s="100"/>
      <c r="Q358" s="100">
        <f t="shared" si="141"/>
        <v>0</v>
      </c>
      <c r="R358" s="184">
        <f>SUM(R359,R360,R361,R362)</f>
        <v>0</v>
      </c>
      <c r="S358" s="100">
        <f t="shared" si="141"/>
        <v>0</v>
      </c>
      <c r="T358" s="100"/>
      <c r="U358" s="100">
        <f t="shared" si="141"/>
        <v>0</v>
      </c>
      <c r="V358" s="100"/>
      <c r="W358" s="100"/>
      <c r="X358" s="100">
        <f t="shared" si="141"/>
        <v>0</v>
      </c>
      <c r="Y358" s="93"/>
    </row>
    <row r="359" spans="1:25" s="5" customFormat="1" ht="25.5" x14ac:dyDescent="0.2">
      <c r="A359" s="76">
        <v>3431</v>
      </c>
      <c r="B359" s="77" t="s">
        <v>80</v>
      </c>
      <c r="C359" s="99">
        <f t="shared" ref="C359:D362" si="142">SUM(Q359)</f>
        <v>0</v>
      </c>
      <c r="D359" s="102">
        <f t="shared" si="142"/>
        <v>0</v>
      </c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102"/>
      <c r="S359" s="99"/>
      <c r="T359" s="99"/>
      <c r="U359" s="99"/>
      <c r="V359" s="99"/>
      <c r="W359" s="99"/>
      <c r="X359" s="99"/>
      <c r="Y359" s="93"/>
    </row>
    <row r="360" spans="1:25" s="5" customFormat="1" ht="25.5" x14ac:dyDescent="0.2">
      <c r="A360" s="76">
        <v>3432</v>
      </c>
      <c r="B360" s="77" t="s">
        <v>81</v>
      </c>
      <c r="C360" s="99">
        <f t="shared" si="142"/>
        <v>0</v>
      </c>
      <c r="D360" s="102">
        <f t="shared" si="142"/>
        <v>0</v>
      </c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102"/>
      <c r="S360" s="99"/>
      <c r="T360" s="99"/>
      <c r="U360" s="99"/>
      <c r="V360" s="99"/>
      <c r="W360" s="99"/>
      <c r="X360" s="99"/>
      <c r="Y360" s="93"/>
    </row>
    <row r="361" spans="1:25" s="5" customFormat="1" x14ac:dyDescent="0.2">
      <c r="A361" s="76">
        <v>3433</v>
      </c>
      <c r="B361" s="77" t="s">
        <v>82</v>
      </c>
      <c r="C361" s="99">
        <f t="shared" si="142"/>
        <v>0</v>
      </c>
      <c r="D361" s="102">
        <f t="shared" si="142"/>
        <v>0</v>
      </c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102"/>
      <c r="S361" s="99"/>
      <c r="T361" s="99"/>
      <c r="U361" s="99"/>
      <c r="V361" s="99"/>
      <c r="W361" s="99"/>
      <c r="X361" s="99"/>
      <c r="Y361" s="93"/>
    </row>
    <row r="362" spans="1:25" s="5" customFormat="1" ht="25.5" x14ac:dyDescent="0.2">
      <c r="A362" s="76">
        <v>3434</v>
      </c>
      <c r="B362" s="77" t="s">
        <v>83</v>
      </c>
      <c r="C362" s="99">
        <f t="shared" si="142"/>
        <v>0</v>
      </c>
      <c r="D362" s="102">
        <f t="shared" si="142"/>
        <v>0</v>
      </c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102"/>
      <c r="S362" s="99"/>
      <c r="T362" s="99"/>
      <c r="U362" s="99"/>
      <c r="V362" s="99"/>
      <c r="W362" s="99"/>
      <c r="X362" s="99"/>
      <c r="Y362" s="93"/>
    </row>
    <row r="363" spans="1:25" s="5" customFormat="1" ht="25.5" x14ac:dyDescent="0.2">
      <c r="A363" s="82">
        <v>4</v>
      </c>
      <c r="B363" s="80" t="s">
        <v>22</v>
      </c>
      <c r="C363" s="98">
        <f>SUM(C364)</f>
        <v>0</v>
      </c>
      <c r="D363" s="101">
        <f>SUM(D364)</f>
        <v>0</v>
      </c>
      <c r="E363" s="98">
        <f t="shared" ref="E363:X363" si="143">SUM(E364)</f>
        <v>0</v>
      </c>
      <c r="F363" s="98"/>
      <c r="G363" s="98">
        <f t="shared" si="143"/>
        <v>0</v>
      </c>
      <c r="H363" s="98"/>
      <c r="I363" s="98">
        <f t="shared" si="143"/>
        <v>0</v>
      </c>
      <c r="J363" s="98"/>
      <c r="K363" s="98">
        <f t="shared" si="143"/>
        <v>0</v>
      </c>
      <c r="L363" s="98"/>
      <c r="M363" s="98">
        <f t="shared" si="143"/>
        <v>0</v>
      </c>
      <c r="N363" s="98"/>
      <c r="O363" s="98">
        <f t="shared" si="143"/>
        <v>0</v>
      </c>
      <c r="P363" s="98"/>
      <c r="Q363" s="98">
        <f t="shared" si="143"/>
        <v>0</v>
      </c>
      <c r="R363" s="101">
        <f t="shared" si="143"/>
        <v>0</v>
      </c>
      <c r="S363" s="98">
        <f t="shared" si="143"/>
        <v>0</v>
      </c>
      <c r="T363" s="98"/>
      <c r="U363" s="98">
        <f t="shared" si="143"/>
        <v>0</v>
      </c>
      <c r="V363" s="98"/>
      <c r="W363" s="98"/>
      <c r="X363" s="98">
        <f t="shared" si="143"/>
        <v>0</v>
      </c>
      <c r="Y363" s="93"/>
    </row>
    <row r="364" spans="1:25" s="5" customFormat="1" ht="38.25" x14ac:dyDescent="0.2">
      <c r="A364" s="82">
        <v>42</v>
      </c>
      <c r="B364" s="80" t="s">
        <v>41</v>
      </c>
      <c r="C364" s="100">
        <f t="shared" ref="C364:X364" si="144">SUM(C365,C370,C373)</f>
        <v>0</v>
      </c>
      <c r="D364" s="184">
        <f>SUM(D365,D370,D373)</f>
        <v>0</v>
      </c>
      <c r="E364" s="100">
        <f t="shared" si="144"/>
        <v>0</v>
      </c>
      <c r="F364" s="100"/>
      <c r="G364" s="100">
        <f t="shared" si="144"/>
        <v>0</v>
      </c>
      <c r="H364" s="100"/>
      <c r="I364" s="100">
        <f t="shared" si="144"/>
        <v>0</v>
      </c>
      <c r="J364" s="100"/>
      <c r="K364" s="100">
        <f t="shared" si="144"/>
        <v>0</v>
      </c>
      <c r="L364" s="100"/>
      <c r="M364" s="100">
        <f t="shared" si="144"/>
        <v>0</v>
      </c>
      <c r="N364" s="100"/>
      <c r="O364" s="100">
        <f t="shared" si="144"/>
        <v>0</v>
      </c>
      <c r="P364" s="100"/>
      <c r="Q364" s="100">
        <f t="shared" si="144"/>
        <v>0</v>
      </c>
      <c r="R364" s="184">
        <f>SUM(R365,R370,R373)</f>
        <v>0</v>
      </c>
      <c r="S364" s="100">
        <f t="shared" si="144"/>
        <v>0</v>
      </c>
      <c r="T364" s="100"/>
      <c r="U364" s="100">
        <f t="shared" si="144"/>
        <v>0</v>
      </c>
      <c r="V364" s="100"/>
      <c r="W364" s="100"/>
      <c r="X364" s="100">
        <f t="shared" si="144"/>
        <v>0</v>
      </c>
      <c r="Y364" s="93"/>
    </row>
    <row r="365" spans="1:25" s="5" customFormat="1" x14ac:dyDescent="0.2">
      <c r="A365" s="87">
        <v>421</v>
      </c>
      <c r="B365" s="88" t="s">
        <v>35</v>
      </c>
      <c r="C365" s="100">
        <f>SUM(C366:C369)</f>
        <v>0</v>
      </c>
      <c r="D365" s="184">
        <f>SUM(D366:D369)</f>
        <v>0</v>
      </c>
      <c r="E365" s="100">
        <f t="shared" ref="E365:X365" si="145">SUM(E366:E369)</f>
        <v>0</v>
      </c>
      <c r="F365" s="100"/>
      <c r="G365" s="100">
        <f t="shared" si="145"/>
        <v>0</v>
      </c>
      <c r="H365" s="100"/>
      <c r="I365" s="100">
        <f t="shared" si="145"/>
        <v>0</v>
      </c>
      <c r="J365" s="100"/>
      <c r="K365" s="100">
        <f t="shared" si="145"/>
        <v>0</v>
      </c>
      <c r="L365" s="100"/>
      <c r="M365" s="100">
        <f t="shared" si="145"/>
        <v>0</v>
      </c>
      <c r="N365" s="100"/>
      <c r="O365" s="100">
        <f t="shared" si="145"/>
        <v>0</v>
      </c>
      <c r="P365" s="100"/>
      <c r="Q365" s="100">
        <f t="shared" si="145"/>
        <v>0</v>
      </c>
      <c r="R365" s="184">
        <f>SUM(R366:R369)</f>
        <v>0</v>
      </c>
      <c r="S365" s="100">
        <f t="shared" si="145"/>
        <v>0</v>
      </c>
      <c r="T365" s="100"/>
      <c r="U365" s="100">
        <f t="shared" si="145"/>
        <v>0</v>
      </c>
      <c r="V365" s="100"/>
      <c r="W365" s="100"/>
      <c r="X365" s="100">
        <f t="shared" si="145"/>
        <v>0</v>
      </c>
      <c r="Y365" s="93"/>
    </row>
    <row r="366" spans="1:25" s="5" customFormat="1" x14ac:dyDescent="0.2">
      <c r="A366" s="76">
        <v>4211</v>
      </c>
      <c r="B366" s="77" t="s">
        <v>84</v>
      </c>
      <c r="C366" s="99">
        <f t="shared" ref="C366:D369" si="146">SUM(Q366)</f>
        <v>0</v>
      </c>
      <c r="D366" s="102">
        <f t="shared" si="146"/>
        <v>0</v>
      </c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102"/>
      <c r="S366" s="99"/>
      <c r="T366" s="99"/>
      <c r="U366" s="99"/>
      <c r="V366" s="99"/>
      <c r="W366" s="99"/>
      <c r="X366" s="99"/>
      <c r="Y366" s="93"/>
    </row>
    <row r="367" spans="1:25" s="5" customFormat="1" x14ac:dyDescent="0.2">
      <c r="A367" s="76">
        <v>4212</v>
      </c>
      <c r="B367" s="77" t="s">
        <v>85</v>
      </c>
      <c r="C367" s="99">
        <f t="shared" si="146"/>
        <v>0</v>
      </c>
      <c r="D367" s="102">
        <f t="shared" si="146"/>
        <v>0</v>
      </c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102"/>
      <c r="S367" s="99"/>
      <c r="T367" s="99"/>
      <c r="U367" s="99"/>
      <c r="V367" s="99"/>
      <c r="W367" s="99"/>
      <c r="X367" s="99"/>
      <c r="Y367" s="93"/>
    </row>
    <row r="368" spans="1:25" s="5" customFormat="1" ht="25.5" x14ac:dyDescent="0.2">
      <c r="A368" s="76">
        <v>4213</v>
      </c>
      <c r="B368" s="77" t="s">
        <v>86</v>
      </c>
      <c r="C368" s="99">
        <f t="shared" si="146"/>
        <v>0</v>
      </c>
      <c r="D368" s="102">
        <f t="shared" si="146"/>
        <v>0</v>
      </c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102"/>
      <c r="S368" s="99"/>
      <c r="T368" s="99"/>
      <c r="U368" s="99"/>
      <c r="V368" s="99"/>
      <c r="W368" s="99"/>
      <c r="X368" s="99"/>
      <c r="Y368" s="93"/>
    </row>
    <row r="369" spans="1:25" s="5" customFormat="1" x14ac:dyDescent="0.2">
      <c r="A369" s="76">
        <v>4214</v>
      </c>
      <c r="B369" s="77" t="s">
        <v>87</v>
      </c>
      <c r="C369" s="99">
        <f t="shared" si="146"/>
        <v>0</v>
      </c>
      <c r="D369" s="102">
        <f t="shared" si="146"/>
        <v>0</v>
      </c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102"/>
      <c r="S369" s="99"/>
      <c r="T369" s="99"/>
      <c r="U369" s="99"/>
      <c r="V369" s="99"/>
      <c r="W369" s="99"/>
      <c r="X369" s="99"/>
      <c r="Y369" s="93"/>
    </row>
    <row r="370" spans="1:25" s="5" customFormat="1" x14ac:dyDescent="0.2">
      <c r="A370" s="82">
        <v>422</v>
      </c>
      <c r="B370" s="80" t="s">
        <v>93</v>
      </c>
      <c r="C370" s="100">
        <f t="shared" ref="C370:X370" si="147">SUM(C371:C372)</f>
        <v>0</v>
      </c>
      <c r="D370" s="184">
        <f>SUM(D371:D372)</f>
        <v>0</v>
      </c>
      <c r="E370" s="100">
        <f t="shared" si="147"/>
        <v>0</v>
      </c>
      <c r="F370" s="100"/>
      <c r="G370" s="100">
        <f t="shared" si="147"/>
        <v>0</v>
      </c>
      <c r="H370" s="100"/>
      <c r="I370" s="100">
        <f t="shared" si="147"/>
        <v>0</v>
      </c>
      <c r="J370" s="100"/>
      <c r="K370" s="100">
        <f t="shared" si="147"/>
        <v>0</v>
      </c>
      <c r="L370" s="100"/>
      <c r="M370" s="100">
        <f t="shared" si="147"/>
        <v>0</v>
      </c>
      <c r="N370" s="100"/>
      <c r="O370" s="100">
        <f t="shared" si="147"/>
        <v>0</v>
      </c>
      <c r="P370" s="100"/>
      <c r="Q370" s="100">
        <f t="shared" si="147"/>
        <v>0</v>
      </c>
      <c r="R370" s="184">
        <f>SUM(R371:R372)</f>
        <v>0</v>
      </c>
      <c r="S370" s="100">
        <f t="shared" si="147"/>
        <v>0</v>
      </c>
      <c r="T370" s="100"/>
      <c r="U370" s="100">
        <f t="shared" si="147"/>
        <v>0</v>
      </c>
      <c r="V370" s="100"/>
      <c r="W370" s="100"/>
      <c r="X370" s="100">
        <f t="shared" si="147"/>
        <v>0</v>
      </c>
      <c r="Y370" s="93"/>
    </row>
    <row r="371" spans="1:25" s="5" customFormat="1" x14ac:dyDescent="0.2">
      <c r="A371" s="92">
        <v>4221</v>
      </c>
      <c r="B371" s="77" t="s">
        <v>95</v>
      </c>
      <c r="C371" s="99">
        <f>SUM(Q371)</f>
        <v>0</v>
      </c>
      <c r="D371" s="102">
        <f>SUM(R371)</f>
        <v>0</v>
      </c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101"/>
      <c r="S371" s="98"/>
      <c r="T371" s="98"/>
      <c r="U371" s="98"/>
      <c r="V371" s="98"/>
      <c r="W371" s="98"/>
      <c r="X371" s="98"/>
      <c r="Y371" s="93"/>
    </row>
    <row r="372" spans="1:25" s="5" customFormat="1" x14ac:dyDescent="0.2">
      <c r="A372" s="76">
        <v>4226</v>
      </c>
      <c r="B372" s="77" t="s">
        <v>96</v>
      </c>
      <c r="C372" s="99">
        <f>SUM(Q372)</f>
        <v>0</v>
      </c>
      <c r="D372" s="102">
        <f>SUM(R372)</f>
        <v>0</v>
      </c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101"/>
      <c r="S372" s="98"/>
      <c r="T372" s="98"/>
      <c r="U372" s="98"/>
      <c r="V372" s="98"/>
      <c r="W372" s="98"/>
      <c r="X372" s="98"/>
      <c r="Y372" s="93"/>
    </row>
    <row r="373" spans="1:25" s="5" customFormat="1" ht="25.5" x14ac:dyDescent="0.2">
      <c r="A373" s="82">
        <v>424</v>
      </c>
      <c r="B373" s="80" t="s">
        <v>94</v>
      </c>
      <c r="C373" s="98">
        <f t="shared" ref="C373:X373" si="148">C374</f>
        <v>0</v>
      </c>
      <c r="D373" s="101">
        <f t="shared" si="148"/>
        <v>0</v>
      </c>
      <c r="E373" s="98">
        <f t="shared" si="148"/>
        <v>0</v>
      </c>
      <c r="F373" s="98"/>
      <c r="G373" s="98">
        <f t="shared" si="148"/>
        <v>0</v>
      </c>
      <c r="H373" s="98"/>
      <c r="I373" s="98">
        <f t="shared" si="148"/>
        <v>0</v>
      </c>
      <c r="J373" s="98"/>
      <c r="K373" s="98">
        <f t="shared" si="148"/>
        <v>0</v>
      </c>
      <c r="L373" s="98"/>
      <c r="M373" s="98">
        <f t="shared" si="148"/>
        <v>0</v>
      </c>
      <c r="N373" s="98"/>
      <c r="O373" s="98">
        <f t="shared" si="148"/>
        <v>0</v>
      </c>
      <c r="P373" s="98"/>
      <c r="Q373" s="98">
        <f t="shared" si="148"/>
        <v>0</v>
      </c>
      <c r="R373" s="101">
        <f t="shared" si="148"/>
        <v>0</v>
      </c>
      <c r="S373" s="98">
        <f t="shared" si="148"/>
        <v>0</v>
      </c>
      <c r="T373" s="98"/>
      <c r="U373" s="98">
        <f t="shared" si="148"/>
        <v>0</v>
      </c>
      <c r="V373" s="98"/>
      <c r="W373" s="98"/>
      <c r="X373" s="98">
        <f t="shared" si="148"/>
        <v>0</v>
      </c>
      <c r="Y373" s="93"/>
    </row>
    <row r="374" spans="1:25" s="5" customFormat="1" x14ac:dyDescent="0.2">
      <c r="A374" s="90">
        <v>4241</v>
      </c>
      <c r="B374" s="80" t="s">
        <v>97</v>
      </c>
      <c r="C374" s="99">
        <f>SUM(Q374)</f>
        <v>0</v>
      </c>
      <c r="D374" s="102">
        <f>SUM(R374)</f>
        <v>0</v>
      </c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101"/>
      <c r="S374" s="98"/>
      <c r="T374" s="98"/>
      <c r="U374" s="98"/>
      <c r="V374" s="98"/>
      <c r="W374" s="98"/>
      <c r="X374" s="98"/>
      <c r="Y374" s="93"/>
    </row>
    <row r="375" spans="1:25" s="5" customFormat="1" x14ac:dyDescent="0.2">
      <c r="A375" s="90"/>
      <c r="B375" s="94" t="s">
        <v>98</v>
      </c>
      <c r="C375" s="103">
        <f>SUM(C316,C363)</f>
        <v>14000</v>
      </c>
      <c r="D375" s="185">
        <f>SUM(D316,D363)</f>
        <v>6014</v>
      </c>
      <c r="E375" s="103">
        <f t="shared" ref="E375:X375" si="149">SUM(E316,E363)</f>
        <v>0</v>
      </c>
      <c r="F375" s="103"/>
      <c r="G375" s="103">
        <f t="shared" si="149"/>
        <v>0</v>
      </c>
      <c r="H375" s="103"/>
      <c r="I375" s="103">
        <f t="shared" si="149"/>
        <v>0</v>
      </c>
      <c r="J375" s="103"/>
      <c r="K375" s="103">
        <f t="shared" si="149"/>
        <v>0</v>
      </c>
      <c r="L375" s="103"/>
      <c r="M375" s="103">
        <f t="shared" si="149"/>
        <v>0</v>
      </c>
      <c r="N375" s="103"/>
      <c r="O375" s="103">
        <f t="shared" si="149"/>
        <v>0</v>
      </c>
      <c r="P375" s="103"/>
      <c r="Q375" s="103">
        <f t="shared" si="149"/>
        <v>14000</v>
      </c>
      <c r="R375" s="185">
        <f>SUM(R316,R363)</f>
        <v>6014</v>
      </c>
      <c r="S375" s="103">
        <f t="shared" si="149"/>
        <v>0</v>
      </c>
      <c r="T375" s="103"/>
      <c r="U375" s="103">
        <f t="shared" si="149"/>
        <v>0</v>
      </c>
      <c r="V375" s="103"/>
      <c r="W375" s="103"/>
      <c r="X375" s="103">
        <f t="shared" si="149"/>
        <v>0</v>
      </c>
      <c r="Y375" s="93"/>
    </row>
    <row r="376" spans="1:25" s="5" customFormat="1" x14ac:dyDescent="0.2">
      <c r="A376" s="95" t="s">
        <v>53</v>
      </c>
      <c r="B376" s="96" t="s">
        <v>40</v>
      </c>
      <c r="C376" s="101" t="s">
        <v>103</v>
      </c>
      <c r="D376" s="101"/>
      <c r="E376" s="101"/>
      <c r="F376" s="101"/>
      <c r="G376" s="101"/>
      <c r="H376" s="101"/>
      <c r="I376" s="101"/>
      <c r="J376" s="101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93"/>
    </row>
    <row r="377" spans="1:25" s="5" customFormat="1" x14ac:dyDescent="0.2">
      <c r="A377" s="82">
        <v>3</v>
      </c>
      <c r="B377" s="80" t="s">
        <v>36</v>
      </c>
      <c r="C377" s="98">
        <f t="shared" ref="C377:X377" si="150">SUM(C378,C389,C420)</f>
        <v>11000</v>
      </c>
      <c r="D377" s="101">
        <f>SUM(D378,D389,D420)</f>
        <v>10772</v>
      </c>
      <c r="E377" s="98">
        <f t="shared" si="150"/>
        <v>0</v>
      </c>
      <c r="F377" s="98"/>
      <c r="G377" s="98">
        <f t="shared" si="150"/>
        <v>0</v>
      </c>
      <c r="H377" s="98"/>
      <c r="I377" s="98">
        <f t="shared" si="150"/>
        <v>0</v>
      </c>
      <c r="J377" s="98"/>
      <c r="K377" s="98">
        <f t="shared" si="150"/>
        <v>0</v>
      </c>
      <c r="L377" s="98"/>
      <c r="M377" s="98">
        <f t="shared" si="150"/>
        <v>0</v>
      </c>
      <c r="N377" s="98"/>
      <c r="O377" s="98">
        <f t="shared" si="150"/>
        <v>11000</v>
      </c>
      <c r="P377" s="101">
        <f>SUM(P378,P389,P420)</f>
        <v>10772</v>
      </c>
      <c r="Q377" s="98">
        <f t="shared" si="150"/>
        <v>0</v>
      </c>
      <c r="R377" s="98"/>
      <c r="S377" s="98">
        <f t="shared" si="150"/>
        <v>0</v>
      </c>
      <c r="T377" s="98"/>
      <c r="U377" s="98">
        <f t="shared" si="150"/>
        <v>0</v>
      </c>
      <c r="V377" s="98"/>
      <c r="W377" s="98"/>
      <c r="X377" s="98">
        <f t="shared" si="150"/>
        <v>0</v>
      </c>
      <c r="Y377" s="93"/>
    </row>
    <row r="378" spans="1:25" s="5" customFormat="1" x14ac:dyDescent="0.2">
      <c r="A378" s="82">
        <v>31</v>
      </c>
      <c r="B378" s="80" t="s">
        <v>12</v>
      </c>
      <c r="C378" s="98">
        <f>SUM(C379,C384,C386)</f>
        <v>0</v>
      </c>
      <c r="D378" s="101">
        <f>SUM(D379,D384,D386)</f>
        <v>0</v>
      </c>
      <c r="E378" s="98">
        <f t="shared" ref="E378:X378" si="151">SUM(E379,E384,E386)</f>
        <v>0</v>
      </c>
      <c r="F378" s="98"/>
      <c r="G378" s="98">
        <f t="shared" si="151"/>
        <v>0</v>
      </c>
      <c r="H378" s="98"/>
      <c r="I378" s="98">
        <f t="shared" si="151"/>
        <v>0</v>
      </c>
      <c r="J378" s="98"/>
      <c r="K378" s="98">
        <f t="shared" si="151"/>
        <v>0</v>
      </c>
      <c r="L378" s="98"/>
      <c r="M378" s="98">
        <f t="shared" si="151"/>
        <v>0</v>
      </c>
      <c r="N378" s="98"/>
      <c r="O378" s="98">
        <f t="shared" si="151"/>
        <v>0</v>
      </c>
      <c r="P378" s="101">
        <f>SUM(P379,P384,P386)</f>
        <v>0</v>
      </c>
      <c r="Q378" s="98">
        <f t="shared" si="151"/>
        <v>0</v>
      </c>
      <c r="R378" s="98"/>
      <c r="S378" s="98">
        <f t="shared" si="151"/>
        <v>0</v>
      </c>
      <c r="T378" s="98"/>
      <c r="U378" s="98">
        <f t="shared" si="151"/>
        <v>0</v>
      </c>
      <c r="V378" s="98"/>
      <c r="W378" s="98"/>
      <c r="X378" s="98">
        <f t="shared" si="151"/>
        <v>0</v>
      </c>
      <c r="Y378" s="93"/>
    </row>
    <row r="379" spans="1:25" s="5" customFormat="1" x14ac:dyDescent="0.2">
      <c r="A379" s="87">
        <v>311</v>
      </c>
      <c r="B379" s="88" t="s">
        <v>13</v>
      </c>
      <c r="C379" s="98">
        <f>SUM(C380,C381,C382,C383)</f>
        <v>0</v>
      </c>
      <c r="D379" s="101">
        <f>SUM(D380,D381,D382,D383)</f>
        <v>0</v>
      </c>
      <c r="E379" s="98">
        <f t="shared" ref="E379:X379" si="152">SUM(E380,E381,E382,E383)</f>
        <v>0</v>
      </c>
      <c r="F379" s="98"/>
      <c r="G379" s="98">
        <f t="shared" si="152"/>
        <v>0</v>
      </c>
      <c r="H379" s="98"/>
      <c r="I379" s="98">
        <f t="shared" si="152"/>
        <v>0</v>
      </c>
      <c r="J379" s="98"/>
      <c r="K379" s="98">
        <f t="shared" si="152"/>
        <v>0</v>
      </c>
      <c r="L379" s="98"/>
      <c r="M379" s="98">
        <f t="shared" si="152"/>
        <v>0</v>
      </c>
      <c r="N379" s="98"/>
      <c r="O379" s="98">
        <f t="shared" si="152"/>
        <v>0</v>
      </c>
      <c r="P379" s="101">
        <f>SUM(P380,P381,P382,P383)</f>
        <v>0</v>
      </c>
      <c r="Q379" s="98">
        <f t="shared" si="152"/>
        <v>0</v>
      </c>
      <c r="R379" s="98"/>
      <c r="S379" s="98">
        <f t="shared" si="152"/>
        <v>0</v>
      </c>
      <c r="T379" s="98"/>
      <c r="U379" s="98">
        <f t="shared" si="152"/>
        <v>0</v>
      </c>
      <c r="V379" s="98"/>
      <c r="W379" s="98"/>
      <c r="X379" s="98">
        <f t="shared" si="152"/>
        <v>0</v>
      </c>
      <c r="Y379" s="93"/>
    </row>
    <row r="380" spans="1:25" s="5" customFormat="1" x14ac:dyDescent="0.2">
      <c r="A380" s="76">
        <v>3111</v>
      </c>
      <c r="B380" s="77" t="s">
        <v>54</v>
      </c>
      <c r="C380" s="99">
        <f>SUM(O380)</f>
        <v>0</v>
      </c>
      <c r="D380" s="102">
        <f>SUM(P380)</f>
        <v>0</v>
      </c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102"/>
      <c r="Q380" s="99"/>
      <c r="R380" s="99"/>
      <c r="S380" s="99"/>
      <c r="T380" s="99"/>
      <c r="U380" s="99"/>
      <c r="V380" s="99"/>
      <c r="W380" s="99"/>
      <c r="X380" s="99"/>
      <c r="Y380" s="93"/>
    </row>
    <row r="381" spans="1:25" s="5" customFormat="1" x14ac:dyDescent="0.2">
      <c r="A381" s="76">
        <v>3112</v>
      </c>
      <c r="B381" s="77" t="s">
        <v>55</v>
      </c>
      <c r="C381" s="99">
        <f t="shared" ref="C381:D388" si="153">SUM(O381)</f>
        <v>0</v>
      </c>
      <c r="D381" s="102">
        <f t="shared" si="153"/>
        <v>0</v>
      </c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102"/>
      <c r="Q381" s="99"/>
      <c r="R381" s="99"/>
      <c r="S381" s="99"/>
      <c r="T381" s="99"/>
      <c r="U381" s="99"/>
      <c r="V381" s="99"/>
      <c r="W381" s="99"/>
      <c r="X381" s="99"/>
      <c r="Y381" s="93"/>
    </row>
    <row r="382" spans="1:25" s="5" customFormat="1" x14ac:dyDescent="0.2">
      <c r="A382" s="76">
        <v>3113</v>
      </c>
      <c r="B382" s="77" t="s">
        <v>56</v>
      </c>
      <c r="C382" s="99">
        <f t="shared" si="153"/>
        <v>0</v>
      </c>
      <c r="D382" s="102">
        <f t="shared" si="153"/>
        <v>0</v>
      </c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102"/>
      <c r="Q382" s="99"/>
      <c r="R382" s="99"/>
      <c r="S382" s="99"/>
      <c r="T382" s="99"/>
      <c r="U382" s="99"/>
      <c r="V382" s="99"/>
      <c r="W382" s="99"/>
      <c r="X382" s="99"/>
      <c r="Y382" s="93"/>
    </row>
    <row r="383" spans="1:25" s="5" customFormat="1" x14ac:dyDescent="0.2">
      <c r="A383" s="76">
        <v>3114</v>
      </c>
      <c r="B383" s="77" t="s">
        <v>57</v>
      </c>
      <c r="C383" s="99">
        <f t="shared" si="153"/>
        <v>0</v>
      </c>
      <c r="D383" s="102">
        <f t="shared" si="153"/>
        <v>0</v>
      </c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102"/>
      <c r="Q383" s="99"/>
      <c r="R383" s="99"/>
      <c r="S383" s="99"/>
      <c r="T383" s="99"/>
      <c r="U383" s="99"/>
      <c r="V383" s="99"/>
      <c r="W383" s="99"/>
      <c r="X383" s="99"/>
      <c r="Y383" s="93"/>
    </row>
    <row r="384" spans="1:25" s="5" customFormat="1" x14ac:dyDescent="0.2">
      <c r="A384" s="87">
        <v>312</v>
      </c>
      <c r="B384" s="88" t="s">
        <v>14</v>
      </c>
      <c r="C384" s="98">
        <f>SUM(C385)</f>
        <v>0</v>
      </c>
      <c r="D384" s="101">
        <f>SUM(D385)</f>
        <v>0</v>
      </c>
      <c r="E384" s="98">
        <f t="shared" ref="E384:X384" si="154">SUM(E385)</f>
        <v>0</v>
      </c>
      <c r="F384" s="98"/>
      <c r="G384" s="98">
        <f t="shared" si="154"/>
        <v>0</v>
      </c>
      <c r="H384" s="98"/>
      <c r="I384" s="98">
        <f t="shared" si="154"/>
        <v>0</v>
      </c>
      <c r="J384" s="98"/>
      <c r="K384" s="98">
        <f t="shared" si="154"/>
        <v>0</v>
      </c>
      <c r="L384" s="98"/>
      <c r="M384" s="98">
        <f t="shared" si="154"/>
        <v>0</v>
      </c>
      <c r="N384" s="98"/>
      <c r="O384" s="98">
        <f t="shared" si="154"/>
        <v>0</v>
      </c>
      <c r="P384" s="101">
        <f t="shared" si="154"/>
        <v>0</v>
      </c>
      <c r="Q384" s="98">
        <f t="shared" si="154"/>
        <v>0</v>
      </c>
      <c r="R384" s="98"/>
      <c r="S384" s="98">
        <f t="shared" si="154"/>
        <v>0</v>
      </c>
      <c r="T384" s="98"/>
      <c r="U384" s="98">
        <f t="shared" si="154"/>
        <v>0</v>
      </c>
      <c r="V384" s="98"/>
      <c r="W384" s="98"/>
      <c r="X384" s="98">
        <f t="shared" si="154"/>
        <v>0</v>
      </c>
      <c r="Y384" s="93"/>
    </row>
    <row r="385" spans="1:25" s="5" customFormat="1" x14ac:dyDescent="0.2">
      <c r="A385" s="76">
        <v>3121</v>
      </c>
      <c r="B385" s="77" t="s">
        <v>14</v>
      </c>
      <c r="C385" s="99">
        <f t="shared" si="153"/>
        <v>0</v>
      </c>
      <c r="D385" s="102">
        <f t="shared" si="153"/>
        <v>0</v>
      </c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102"/>
      <c r="Q385" s="99"/>
      <c r="R385" s="99"/>
      <c r="S385" s="99"/>
      <c r="T385" s="99"/>
      <c r="U385" s="99"/>
      <c r="V385" s="99"/>
      <c r="W385" s="99"/>
      <c r="X385" s="99"/>
      <c r="Y385" s="93"/>
    </row>
    <row r="386" spans="1:25" s="5" customFormat="1" x14ac:dyDescent="0.2">
      <c r="A386" s="87">
        <v>313</v>
      </c>
      <c r="B386" s="77" t="s">
        <v>15</v>
      </c>
      <c r="C386" s="98">
        <f>SUM(C387,C388,)</f>
        <v>0</v>
      </c>
      <c r="D386" s="101">
        <f>SUM(D387,D388,)</f>
        <v>0</v>
      </c>
      <c r="E386" s="98">
        <f t="shared" ref="E386:X386" si="155">SUM(E387,E388,)</f>
        <v>0</v>
      </c>
      <c r="F386" s="98"/>
      <c r="G386" s="98">
        <f t="shared" si="155"/>
        <v>0</v>
      </c>
      <c r="H386" s="98"/>
      <c r="I386" s="98">
        <f t="shared" si="155"/>
        <v>0</v>
      </c>
      <c r="J386" s="98"/>
      <c r="K386" s="98">
        <f t="shared" si="155"/>
        <v>0</v>
      </c>
      <c r="L386" s="98"/>
      <c r="M386" s="98">
        <f t="shared" si="155"/>
        <v>0</v>
      </c>
      <c r="N386" s="98"/>
      <c r="O386" s="98">
        <f t="shared" si="155"/>
        <v>0</v>
      </c>
      <c r="P386" s="101">
        <f>SUM(P387,P388,)</f>
        <v>0</v>
      </c>
      <c r="Q386" s="98">
        <f t="shared" si="155"/>
        <v>0</v>
      </c>
      <c r="R386" s="98"/>
      <c r="S386" s="98">
        <f t="shared" si="155"/>
        <v>0</v>
      </c>
      <c r="T386" s="98"/>
      <c r="U386" s="98">
        <f t="shared" si="155"/>
        <v>0</v>
      </c>
      <c r="V386" s="98"/>
      <c r="W386" s="98"/>
      <c r="X386" s="98">
        <f t="shared" si="155"/>
        <v>0</v>
      </c>
      <c r="Y386" s="93"/>
    </row>
    <row r="387" spans="1:25" s="5" customFormat="1" ht="25.5" x14ac:dyDescent="0.2">
      <c r="A387" s="76">
        <v>3131</v>
      </c>
      <c r="B387" s="77" t="s">
        <v>58</v>
      </c>
      <c r="C387" s="99">
        <f t="shared" si="153"/>
        <v>0</v>
      </c>
      <c r="D387" s="102">
        <f t="shared" si="153"/>
        <v>0</v>
      </c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102"/>
      <c r="Q387" s="99"/>
      <c r="R387" s="99"/>
      <c r="S387" s="99"/>
      <c r="T387" s="99"/>
      <c r="U387" s="99"/>
      <c r="V387" s="99"/>
      <c r="W387" s="99"/>
      <c r="X387" s="99"/>
      <c r="Y387" s="93"/>
    </row>
    <row r="388" spans="1:25" s="5" customFormat="1" ht="25.5" x14ac:dyDescent="0.2">
      <c r="A388" s="76">
        <v>3132</v>
      </c>
      <c r="B388" s="77" t="s">
        <v>59</v>
      </c>
      <c r="C388" s="99">
        <f t="shared" si="153"/>
        <v>0</v>
      </c>
      <c r="D388" s="102">
        <f t="shared" si="153"/>
        <v>0</v>
      </c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102"/>
      <c r="Q388" s="99"/>
      <c r="R388" s="99"/>
      <c r="S388" s="99"/>
      <c r="T388" s="99"/>
      <c r="U388" s="99"/>
      <c r="V388" s="99"/>
      <c r="W388" s="99"/>
      <c r="X388" s="99"/>
      <c r="Y388" s="93"/>
    </row>
    <row r="389" spans="1:25" s="5" customFormat="1" x14ac:dyDescent="0.2">
      <c r="A389" s="82">
        <v>32</v>
      </c>
      <c r="B389" s="80" t="s">
        <v>16</v>
      </c>
      <c r="C389" s="98">
        <f>SUM(C390,C395,C403,C413,C415)</f>
        <v>11000</v>
      </c>
      <c r="D389" s="101">
        <f>SUM(D390,D395,D403,D413,D415)</f>
        <v>10772</v>
      </c>
      <c r="E389" s="98">
        <f>SUM(E390,E395,E403,E415)</f>
        <v>0</v>
      </c>
      <c r="F389" s="98"/>
      <c r="G389" s="98">
        <f>SUM(G390,G395,G403,G415)</f>
        <v>0</v>
      </c>
      <c r="H389" s="98"/>
      <c r="I389" s="98">
        <f>SUM(I390,I395,I403,I415)</f>
        <v>0</v>
      </c>
      <c r="J389" s="98"/>
      <c r="K389" s="98">
        <f>SUM(K390,K395,K403,K415)</f>
        <v>0</v>
      </c>
      <c r="L389" s="98"/>
      <c r="M389" s="98">
        <f>SUM(M390,M395,M403,M415)</f>
        <v>0</v>
      </c>
      <c r="N389" s="98"/>
      <c r="O389" s="98">
        <f>SUM(O390,O395,O403,O413,O415)</f>
        <v>11000</v>
      </c>
      <c r="P389" s="101">
        <f>SUM(P390,P395,P403,P413,P415)</f>
        <v>10772</v>
      </c>
      <c r="Q389" s="98">
        <f>SUM(Q390,Q395,Q403,Q415)</f>
        <v>0</v>
      </c>
      <c r="R389" s="98"/>
      <c r="S389" s="98">
        <f>SUM(S390,S395,S403,S415)</f>
        <v>0</v>
      </c>
      <c r="T389" s="98"/>
      <c r="U389" s="98">
        <f>SUM(U390,U395,U403,U415)</f>
        <v>0</v>
      </c>
      <c r="V389" s="98"/>
      <c r="W389" s="98"/>
      <c r="X389" s="98">
        <f>SUM(X390,X395,X403,X415)</f>
        <v>0</v>
      </c>
      <c r="Y389" s="93"/>
    </row>
    <row r="390" spans="1:25" s="5" customFormat="1" ht="25.5" x14ac:dyDescent="0.2">
      <c r="A390" s="87">
        <v>321</v>
      </c>
      <c r="B390" s="88" t="s">
        <v>17</v>
      </c>
      <c r="C390" s="98">
        <f>SUM(C391,C392,C393,C394)</f>
        <v>0</v>
      </c>
      <c r="D390" s="101">
        <f>SUM(D391,D392,D393,D394)</f>
        <v>0</v>
      </c>
      <c r="E390" s="98">
        <f t="shared" ref="E390:X390" si="156">SUM(E391,E392,E393,E394)</f>
        <v>0</v>
      </c>
      <c r="F390" s="98"/>
      <c r="G390" s="98">
        <f t="shared" si="156"/>
        <v>0</v>
      </c>
      <c r="H390" s="98"/>
      <c r="I390" s="98">
        <f t="shared" si="156"/>
        <v>0</v>
      </c>
      <c r="J390" s="98"/>
      <c r="K390" s="98">
        <f t="shared" si="156"/>
        <v>0</v>
      </c>
      <c r="L390" s="98"/>
      <c r="M390" s="98">
        <f t="shared" si="156"/>
        <v>0</v>
      </c>
      <c r="N390" s="98"/>
      <c r="O390" s="98">
        <f t="shared" si="156"/>
        <v>0</v>
      </c>
      <c r="P390" s="101">
        <f>SUM(P391,P392,P393,P394)</f>
        <v>0</v>
      </c>
      <c r="Q390" s="98">
        <f t="shared" si="156"/>
        <v>0</v>
      </c>
      <c r="R390" s="98"/>
      <c r="S390" s="98">
        <f t="shared" si="156"/>
        <v>0</v>
      </c>
      <c r="T390" s="98"/>
      <c r="U390" s="98">
        <f t="shared" si="156"/>
        <v>0</v>
      </c>
      <c r="V390" s="98"/>
      <c r="W390" s="98"/>
      <c r="X390" s="98">
        <f t="shared" si="156"/>
        <v>0</v>
      </c>
      <c r="Y390" s="93"/>
    </row>
    <row r="391" spans="1:25" s="5" customFormat="1" x14ac:dyDescent="0.2">
      <c r="A391" s="76">
        <v>3211</v>
      </c>
      <c r="B391" s="77" t="s">
        <v>60</v>
      </c>
      <c r="C391" s="99">
        <f t="shared" ref="C391:D394" si="157">SUM(O391)</f>
        <v>0</v>
      </c>
      <c r="D391" s="102">
        <f t="shared" si="157"/>
        <v>0</v>
      </c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102"/>
      <c r="Q391" s="99"/>
      <c r="R391" s="99"/>
      <c r="S391" s="99"/>
      <c r="T391" s="99"/>
      <c r="U391" s="99"/>
      <c r="V391" s="99"/>
      <c r="W391" s="99"/>
      <c r="X391" s="99"/>
      <c r="Y391" s="93"/>
    </row>
    <row r="392" spans="1:25" s="5" customFormat="1" ht="25.5" x14ac:dyDescent="0.2">
      <c r="A392" s="76">
        <v>3212</v>
      </c>
      <c r="B392" s="77" t="s">
        <v>61</v>
      </c>
      <c r="C392" s="99">
        <f t="shared" si="157"/>
        <v>0</v>
      </c>
      <c r="D392" s="102">
        <f t="shared" si="157"/>
        <v>0</v>
      </c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102"/>
      <c r="Q392" s="99"/>
      <c r="R392" s="99"/>
      <c r="S392" s="99"/>
      <c r="T392" s="99"/>
      <c r="U392" s="99"/>
      <c r="V392" s="99"/>
      <c r="W392" s="99"/>
      <c r="X392" s="99"/>
      <c r="Y392" s="93"/>
    </row>
    <row r="393" spans="1:25" s="5" customFormat="1" x14ac:dyDescent="0.2">
      <c r="A393" s="76">
        <v>3213</v>
      </c>
      <c r="B393" s="77" t="s">
        <v>62</v>
      </c>
      <c r="C393" s="99">
        <f t="shared" si="157"/>
        <v>0</v>
      </c>
      <c r="D393" s="102">
        <f t="shared" si="157"/>
        <v>0</v>
      </c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102"/>
      <c r="Q393" s="99"/>
      <c r="R393" s="99"/>
      <c r="S393" s="99"/>
      <c r="T393" s="99"/>
      <c r="U393" s="99"/>
      <c r="V393" s="99"/>
      <c r="W393" s="99"/>
      <c r="X393" s="99"/>
      <c r="Y393" s="93"/>
    </row>
    <row r="394" spans="1:25" s="5" customFormat="1" ht="25.5" x14ac:dyDescent="0.2">
      <c r="A394" s="76">
        <v>3214</v>
      </c>
      <c r="B394" s="77" t="s">
        <v>63</v>
      </c>
      <c r="C394" s="99">
        <f t="shared" si="157"/>
        <v>0</v>
      </c>
      <c r="D394" s="102">
        <f t="shared" si="157"/>
        <v>0</v>
      </c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102"/>
      <c r="Q394" s="99"/>
      <c r="R394" s="99"/>
      <c r="S394" s="99"/>
      <c r="T394" s="99"/>
      <c r="U394" s="99"/>
      <c r="V394" s="99"/>
      <c r="W394" s="99"/>
      <c r="X394" s="99"/>
      <c r="Y394" s="93"/>
    </row>
    <row r="395" spans="1:25" s="5" customFormat="1" x14ac:dyDescent="0.2">
      <c r="A395" s="82">
        <v>322</v>
      </c>
      <c r="B395" s="80" t="s">
        <v>18</v>
      </c>
      <c r="C395" s="98">
        <f>SUM(C396,C397,C398,C399,C400,C401,C402)</f>
        <v>0</v>
      </c>
      <c r="D395" s="101">
        <f>SUM(D396,D397,D398,D399,D400,D401,D402)</f>
        <v>0</v>
      </c>
      <c r="E395" s="98">
        <f t="shared" ref="E395:X395" si="158">SUM(E396,E397,E398,E399,E400,E401,E402)</f>
        <v>0</v>
      </c>
      <c r="F395" s="98"/>
      <c r="G395" s="98">
        <f t="shared" si="158"/>
        <v>0</v>
      </c>
      <c r="H395" s="98"/>
      <c r="I395" s="98">
        <f t="shared" si="158"/>
        <v>0</v>
      </c>
      <c r="J395" s="98"/>
      <c r="K395" s="98">
        <f t="shared" si="158"/>
        <v>0</v>
      </c>
      <c r="L395" s="98"/>
      <c r="M395" s="98">
        <f t="shared" si="158"/>
        <v>0</v>
      </c>
      <c r="N395" s="98"/>
      <c r="O395" s="98">
        <f t="shared" si="158"/>
        <v>0</v>
      </c>
      <c r="P395" s="101">
        <f>SUM(P396,P397,P398,P399,P400,P401,P402)</f>
        <v>0</v>
      </c>
      <c r="Q395" s="98">
        <f t="shared" si="158"/>
        <v>0</v>
      </c>
      <c r="R395" s="98"/>
      <c r="S395" s="98">
        <f t="shared" si="158"/>
        <v>0</v>
      </c>
      <c r="T395" s="98"/>
      <c r="U395" s="98">
        <f t="shared" si="158"/>
        <v>0</v>
      </c>
      <c r="V395" s="98"/>
      <c r="W395" s="98"/>
      <c r="X395" s="98">
        <f t="shared" si="158"/>
        <v>0</v>
      </c>
      <c r="Y395" s="93"/>
    </row>
    <row r="396" spans="1:25" s="5" customFormat="1" ht="25.5" x14ac:dyDescent="0.2">
      <c r="A396" s="76">
        <v>3221</v>
      </c>
      <c r="B396" s="77" t="s">
        <v>64</v>
      </c>
      <c r="C396" s="99">
        <f t="shared" ref="C396:D402" si="159">SUM(O396)</f>
        <v>0</v>
      </c>
      <c r="D396" s="102">
        <f t="shared" si="159"/>
        <v>0</v>
      </c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102"/>
      <c r="Q396" s="99"/>
      <c r="R396" s="99"/>
      <c r="S396" s="99"/>
      <c r="T396" s="99"/>
      <c r="U396" s="99"/>
      <c r="V396" s="99"/>
      <c r="W396" s="99"/>
      <c r="X396" s="99"/>
      <c r="Y396" s="93"/>
    </row>
    <row r="397" spans="1:25" s="5" customFormat="1" x14ac:dyDescent="0.2">
      <c r="A397" s="76">
        <v>3222</v>
      </c>
      <c r="B397" s="77" t="s">
        <v>65</v>
      </c>
      <c r="C397" s="99">
        <f t="shared" si="159"/>
        <v>0</v>
      </c>
      <c r="D397" s="102">
        <f t="shared" si="159"/>
        <v>0</v>
      </c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102"/>
      <c r="Q397" s="99"/>
      <c r="R397" s="99"/>
      <c r="S397" s="99"/>
      <c r="T397" s="99"/>
      <c r="U397" s="99"/>
      <c r="V397" s="99"/>
      <c r="W397" s="99"/>
      <c r="X397" s="99"/>
      <c r="Y397" s="93"/>
    </row>
    <row r="398" spans="1:25" s="5" customFormat="1" x14ac:dyDescent="0.2">
      <c r="A398" s="76">
        <v>3223</v>
      </c>
      <c r="B398" s="77" t="s">
        <v>66</v>
      </c>
      <c r="C398" s="99">
        <f t="shared" si="159"/>
        <v>0</v>
      </c>
      <c r="D398" s="102">
        <f t="shared" si="159"/>
        <v>0</v>
      </c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102"/>
      <c r="Q398" s="99"/>
      <c r="R398" s="99"/>
      <c r="S398" s="99"/>
      <c r="T398" s="99"/>
      <c r="U398" s="99"/>
      <c r="V398" s="99"/>
      <c r="W398" s="99"/>
      <c r="X398" s="99"/>
      <c r="Y398" s="93"/>
    </row>
    <row r="399" spans="1:25" s="5" customFormat="1" ht="25.5" x14ac:dyDescent="0.2">
      <c r="A399" s="76">
        <v>3224</v>
      </c>
      <c r="B399" s="77" t="s">
        <v>67</v>
      </c>
      <c r="C399" s="99">
        <f t="shared" si="159"/>
        <v>0</v>
      </c>
      <c r="D399" s="102">
        <f t="shared" si="159"/>
        <v>0</v>
      </c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102"/>
      <c r="Q399" s="99"/>
      <c r="R399" s="99"/>
      <c r="S399" s="99"/>
      <c r="T399" s="99"/>
      <c r="U399" s="99"/>
      <c r="V399" s="99"/>
      <c r="W399" s="99"/>
      <c r="X399" s="99"/>
      <c r="Y399" s="93"/>
    </row>
    <row r="400" spans="1:25" s="5" customFormat="1" x14ac:dyDescent="0.2">
      <c r="A400" s="76">
        <v>3225</v>
      </c>
      <c r="B400" s="77" t="s">
        <v>68</v>
      </c>
      <c r="C400" s="99">
        <f t="shared" si="159"/>
        <v>0</v>
      </c>
      <c r="D400" s="102">
        <f t="shared" si="159"/>
        <v>0</v>
      </c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102"/>
      <c r="Q400" s="99"/>
      <c r="R400" s="99"/>
      <c r="S400" s="99"/>
      <c r="T400" s="99"/>
      <c r="U400" s="99"/>
      <c r="V400" s="99"/>
      <c r="W400" s="99"/>
      <c r="X400" s="99"/>
      <c r="Y400" s="93"/>
    </row>
    <row r="401" spans="1:25" s="5" customFormat="1" ht="25.5" x14ac:dyDescent="0.2">
      <c r="A401" s="76">
        <v>3226</v>
      </c>
      <c r="B401" s="77" t="s">
        <v>69</v>
      </c>
      <c r="C401" s="99">
        <f t="shared" si="159"/>
        <v>0</v>
      </c>
      <c r="D401" s="102">
        <f t="shared" si="159"/>
        <v>0</v>
      </c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102"/>
      <c r="Q401" s="99"/>
      <c r="R401" s="99"/>
      <c r="S401" s="99"/>
      <c r="T401" s="99"/>
      <c r="U401" s="99"/>
      <c r="V401" s="99"/>
      <c r="W401" s="99"/>
      <c r="X401" s="99"/>
      <c r="Y401" s="93"/>
    </row>
    <row r="402" spans="1:25" s="5" customFormat="1" ht="25.5" x14ac:dyDescent="0.2">
      <c r="A402" s="76">
        <v>3227</v>
      </c>
      <c r="B402" s="77" t="s">
        <v>70</v>
      </c>
      <c r="C402" s="99">
        <f t="shared" si="159"/>
        <v>0</v>
      </c>
      <c r="D402" s="102">
        <f t="shared" si="159"/>
        <v>0</v>
      </c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102"/>
      <c r="Q402" s="99"/>
      <c r="R402" s="99"/>
      <c r="S402" s="99"/>
      <c r="T402" s="99"/>
      <c r="U402" s="99"/>
      <c r="V402" s="99"/>
      <c r="W402" s="99"/>
      <c r="X402" s="99"/>
      <c r="Y402" s="93"/>
    </row>
    <row r="403" spans="1:25" s="5" customFormat="1" x14ac:dyDescent="0.2">
      <c r="A403" s="87">
        <v>323</v>
      </c>
      <c r="B403" s="88" t="s">
        <v>19</v>
      </c>
      <c r="C403" s="98">
        <f>SUM(C404,C405,C406,C407,C408,C409,C410,C411,C412)</f>
        <v>0</v>
      </c>
      <c r="D403" s="101">
        <f>SUM(D404,D405,D406,D407,D408,D409,D410,D411,D412)</f>
        <v>0</v>
      </c>
      <c r="E403" s="98">
        <f t="shared" ref="E403:X403" si="160">SUM(E404,E405,E406,E407,E408,E409,E410,E411,E412)</f>
        <v>0</v>
      </c>
      <c r="F403" s="98"/>
      <c r="G403" s="98">
        <f t="shared" si="160"/>
        <v>0</v>
      </c>
      <c r="H403" s="98"/>
      <c r="I403" s="98">
        <f t="shared" si="160"/>
        <v>0</v>
      </c>
      <c r="J403" s="98"/>
      <c r="K403" s="98">
        <f t="shared" si="160"/>
        <v>0</v>
      </c>
      <c r="L403" s="98"/>
      <c r="M403" s="98">
        <f t="shared" si="160"/>
        <v>0</v>
      </c>
      <c r="N403" s="98"/>
      <c r="O403" s="98">
        <f t="shared" si="160"/>
        <v>0</v>
      </c>
      <c r="P403" s="101">
        <f>SUM(P404,P405,P406,P407,P408,P409,P410,P411,P412)</f>
        <v>0</v>
      </c>
      <c r="Q403" s="98">
        <f t="shared" si="160"/>
        <v>0</v>
      </c>
      <c r="R403" s="98"/>
      <c r="S403" s="98">
        <f t="shared" si="160"/>
        <v>0</v>
      </c>
      <c r="T403" s="98"/>
      <c r="U403" s="98">
        <f t="shared" si="160"/>
        <v>0</v>
      </c>
      <c r="V403" s="98"/>
      <c r="W403" s="98"/>
      <c r="X403" s="98">
        <f t="shared" si="160"/>
        <v>0</v>
      </c>
      <c r="Y403" s="93"/>
    </row>
    <row r="404" spans="1:25" s="5" customFormat="1" x14ac:dyDescent="0.2">
      <c r="A404" s="76">
        <v>3231</v>
      </c>
      <c r="B404" s="77" t="s">
        <v>71</v>
      </c>
      <c r="C404" s="99">
        <f t="shared" ref="C404:D419" si="161">SUM(O404)</f>
        <v>0</v>
      </c>
      <c r="D404" s="102">
        <f t="shared" si="161"/>
        <v>0</v>
      </c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102"/>
      <c r="Q404" s="99"/>
      <c r="R404" s="99"/>
      <c r="S404" s="99"/>
      <c r="T404" s="99"/>
      <c r="U404" s="99"/>
      <c r="V404" s="99"/>
      <c r="W404" s="99"/>
      <c r="X404" s="99"/>
      <c r="Y404" s="93"/>
    </row>
    <row r="405" spans="1:25" s="5" customFormat="1" ht="25.5" x14ac:dyDescent="0.2">
      <c r="A405" s="76">
        <v>3232</v>
      </c>
      <c r="B405" s="77" t="s">
        <v>72</v>
      </c>
      <c r="C405" s="99">
        <f t="shared" si="161"/>
        <v>0</v>
      </c>
      <c r="D405" s="102">
        <f t="shared" si="161"/>
        <v>0</v>
      </c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102"/>
      <c r="Q405" s="99"/>
      <c r="R405" s="99"/>
      <c r="S405" s="99"/>
      <c r="T405" s="99"/>
      <c r="U405" s="99"/>
      <c r="V405" s="99"/>
      <c r="W405" s="99"/>
      <c r="X405" s="99"/>
      <c r="Y405" s="93"/>
    </row>
    <row r="406" spans="1:25" s="5" customFormat="1" x14ac:dyDescent="0.2">
      <c r="A406" s="76">
        <v>3233</v>
      </c>
      <c r="B406" s="77" t="s">
        <v>73</v>
      </c>
      <c r="C406" s="99">
        <f t="shared" si="161"/>
        <v>0</v>
      </c>
      <c r="D406" s="102">
        <f t="shared" si="161"/>
        <v>0</v>
      </c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102"/>
      <c r="Q406" s="99"/>
      <c r="R406" s="99"/>
      <c r="S406" s="99"/>
      <c r="T406" s="99"/>
      <c r="U406" s="99"/>
      <c r="V406" s="99"/>
      <c r="W406" s="99"/>
      <c r="X406" s="99"/>
      <c r="Y406" s="93"/>
    </row>
    <row r="407" spans="1:25" s="5" customFormat="1" x14ac:dyDescent="0.2">
      <c r="A407" s="76">
        <v>3234</v>
      </c>
      <c r="B407" s="77" t="s">
        <v>74</v>
      </c>
      <c r="C407" s="99">
        <f t="shared" si="161"/>
        <v>0</v>
      </c>
      <c r="D407" s="102">
        <f t="shared" si="161"/>
        <v>0</v>
      </c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102"/>
      <c r="Q407" s="99"/>
      <c r="R407" s="99"/>
      <c r="S407" s="99"/>
      <c r="T407" s="99"/>
      <c r="U407" s="99"/>
      <c r="V407" s="99"/>
      <c r="W407" s="99"/>
      <c r="X407" s="99"/>
      <c r="Y407" s="93"/>
    </row>
    <row r="408" spans="1:25" s="5" customFormat="1" x14ac:dyDescent="0.2">
      <c r="A408" s="76">
        <v>3235</v>
      </c>
      <c r="B408" s="77" t="s">
        <v>75</v>
      </c>
      <c r="C408" s="99">
        <f t="shared" si="161"/>
        <v>0</v>
      </c>
      <c r="D408" s="102">
        <f t="shared" si="161"/>
        <v>0</v>
      </c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102"/>
      <c r="Q408" s="99"/>
      <c r="R408" s="99"/>
      <c r="S408" s="99"/>
      <c r="T408" s="99"/>
      <c r="U408" s="99"/>
      <c r="V408" s="99"/>
      <c r="W408" s="99"/>
      <c r="X408" s="99"/>
      <c r="Y408" s="93"/>
    </row>
    <row r="409" spans="1:25" s="5" customFormat="1" x14ac:dyDescent="0.2">
      <c r="A409" s="76">
        <v>3236</v>
      </c>
      <c r="B409" s="77" t="s">
        <v>76</v>
      </c>
      <c r="C409" s="99">
        <f t="shared" si="161"/>
        <v>0</v>
      </c>
      <c r="D409" s="102">
        <f t="shared" si="161"/>
        <v>0</v>
      </c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102"/>
      <c r="Q409" s="99"/>
      <c r="R409" s="99"/>
      <c r="S409" s="99"/>
      <c r="T409" s="99"/>
      <c r="U409" s="99"/>
      <c r="V409" s="99"/>
      <c r="W409" s="99"/>
      <c r="X409" s="99"/>
      <c r="Y409" s="93"/>
    </row>
    <row r="410" spans="1:25" s="5" customFormat="1" x14ac:dyDescent="0.2">
      <c r="A410" s="76">
        <v>3237</v>
      </c>
      <c r="B410" s="77" t="s">
        <v>77</v>
      </c>
      <c r="C410" s="99">
        <f t="shared" si="161"/>
        <v>0</v>
      </c>
      <c r="D410" s="102">
        <f t="shared" si="161"/>
        <v>0</v>
      </c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102"/>
      <c r="Q410" s="99"/>
      <c r="R410" s="99"/>
      <c r="S410" s="99"/>
      <c r="T410" s="99"/>
      <c r="U410" s="99"/>
      <c r="V410" s="99"/>
      <c r="W410" s="99"/>
      <c r="X410" s="99"/>
      <c r="Y410" s="93"/>
    </row>
    <row r="411" spans="1:25" s="5" customFormat="1" x14ac:dyDescent="0.2">
      <c r="A411" s="76">
        <v>3238</v>
      </c>
      <c r="B411" s="77" t="s">
        <v>78</v>
      </c>
      <c r="C411" s="99">
        <f t="shared" si="161"/>
        <v>0</v>
      </c>
      <c r="D411" s="102">
        <f t="shared" si="161"/>
        <v>0</v>
      </c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102"/>
      <c r="Q411" s="99"/>
      <c r="R411" s="99"/>
      <c r="S411" s="99"/>
      <c r="T411" s="99"/>
      <c r="U411" s="99"/>
      <c r="V411" s="99"/>
      <c r="W411" s="99"/>
      <c r="X411" s="99"/>
      <c r="Y411" s="93"/>
    </row>
    <row r="412" spans="1:25" s="5" customFormat="1" x14ac:dyDescent="0.2">
      <c r="A412" s="76">
        <v>3239</v>
      </c>
      <c r="B412" s="77" t="s">
        <v>79</v>
      </c>
      <c r="C412" s="99">
        <f t="shared" si="161"/>
        <v>0</v>
      </c>
      <c r="D412" s="102">
        <f t="shared" si="161"/>
        <v>0</v>
      </c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102"/>
      <c r="Q412" s="99"/>
      <c r="R412" s="99"/>
      <c r="S412" s="99"/>
      <c r="T412" s="99"/>
      <c r="U412" s="99"/>
      <c r="V412" s="99"/>
      <c r="W412" s="99"/>
      <c r="X412" s="99"/>
      <c r="Y412" s="93"/>
    </row>
    <row r="413" spans="1:25" s="5" customFormat="1" ht="25.5" x14ac:dyDescent="0.2">
      <c r="A413" s="82">
        <v>324</v>
      </c>
      <c r="B413" s="80" t="s">
        <v>105</v>
      </c>
      <c r="C413" s="98">
        <f>SUM(C414)</f>
        <v>11000</v>
      </c>
      <c r="D413" s="101">
        <f>SUM(D414)</f>
        <v>10772</v>
      </c>
      <c r="E413" s="98">
        <f t="shared" ref="E413:X413" si="162">SUM(E414,E415,E416,E417,E418,E419,E420,E421,E422)</f>
        <v>0</v>
      </c>
      <c r="F413" s="98"/>
      <c r="G413" s="98">
        <f t="shared" si="162"/>
        <v>0</v>
      </c>
      <c r="H413" s="98"/>
      <c r="I413" s="98">
        <f t="shared" si="162"/>
        <v>0</v>
      </c>
      <c r="J413" s="98"/>
      <c r="K413" s="98">
        <f t="shared" si="162"/>
        <v>0</v>
      </c>
      <c r="L413" s="98"/>
      <c r="M413" s="98">
        <f t="shared" si="162"/>
        <v>0</v>
      </c>
      <c r="N413" s="98"/>
      <c r="O413" s="98">
        <f t="shared" si="162"/>
        <v>11000</v>
      </c>
      <c r="P413" s="101">
        <f t="shared" si="162"/>
        <v>10772</v>
      </c>
      <c r="Q413" s="98">
        <f t="shared" si="162"/>
        <v>0</v>
      </c>
      <c r="R413" s="98"/>
      <c r="S413" s="98">
        <f t="shared" si="162"/>
        <v>0</v>
      </c>
      <c r="T413" s="98"/>
      <c r="U413" s="98">
        <f t="shared" si="162"/>
        <v>0</v>
      </c>
      <c r="V413" s="98"/>
      <c r="W413" s="98"/>
      <c r="X413" s="98">
        <f t="shared" si="162"/>
        <v>0</v>
      </c>
      <c r="Y413" s="93"/>
    </row>
    <row r="414" spans="1:25" s="5" customFormat="1" ht="25.5" x14ac:dyDescent="0.2">
      <c r="A414" s="76">
        <v>3241</v>
      </c>
      <c r="B414" s="77" t="s">
        <v>105</v>
      </c>
      <c r="C414" s="99">
        <f t="shared" si="161"/>
        <v>11000</v>
      </c>
      <c r="D414" s="102">
        <f t="shared" si="161"/>
        <v>10772</v>
      </c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>
        <v>11000</v>
      </c>
      <c r="P414" s="102">
        <v>10772</v>
      </c>
      <c r="Q414" s="99"/>
      <c r="R414" s="99"/>
      <c r="S414" s="99"/>
      <c r="T414" s="99"/>
      <c r="U414" s="99"/>
      <c r="V414" s="99"/>
      <c r="W414" s="99"/>
      <c r="X414" s="99"/>
      <c r="Y414" s="93"/>
    </row>
    <row r="415" spans="1:25" s="5" customFormat="1" x14ac:dyDescent="0.2">
      <c r="A415" s="82">
        <v>329</v>
      </c>
      <c r="B415" s="80" t="s">
        <v>89</v>
      </c>
      <c r="C415" s="98">
        <f t="shared" ref="C415:X415" si="163">SUM(C416,C417,C418,C419,)</f>
        <v>0</v>
      </c>
      <c r="D415" s="101">
        <f>SUM(D416,D417,D418,D419,)</f>
        <v>0</v>
      </c>
      <c r="E415" s="98">
        <f t="shared" si="163"/>
        <v>0</v>
      </c>
      <c r="F415" s="98"/>
      <c r="G415" s="98">
        <f t="shared" si="163"/>
        <v>0</v>
      </c>
      <c r="H415" s="98"/>
      <c r="I415" s="98">
        <f t="shared" si="163"/>
        <v>0</v>
      </c>
      <c r="J415" s="98"/>
      <c r="K415" s="98">
        <f t="shared" si="163"/>
        <v>0</v>
      </c>
      <c r="L415" s="98"/>
      <c r="M415" s="98">
        <f t="shared" si="163"/>
        <v>0</v>
      </c>
      <c r="N415" s="98"/>
      <c r="O415" s="98">
        <f t="shared" si="163"/>
        <v>0</v>
      </c>
      <c r="P415" s="101">
        <f>SUM(P416,P417,P418,P419,)</f>
        <v>0</v>
      </c>
      <c r="Q415" s="98">
        <f t="shared" si="163"/>
        <v>0</v>
      </c>
      <c r="R415" s="98"/>
      <c r="S415" s="98">
        <f t="shared" si="163"/>
        <v>0</v>
      </c>
      <c r="T415" s="98"/>
      <c r="U415" s="98">
        <f t="shared" si="163"/>
        <v>0</v>
      </c>
      <c r="V415" s="98"/>
      <c r="W415" s="98"/>
      <c r="X415" s="98">
        <f t="shared" si="163"/>
        <v>0</v>
      </c>
      <c r="Y415" s="93"/>
    </row>
    <row r="416" spans="1:25" s="5" customFormat="1" x14ac:dyDescent="0.2">
      <c r="A416" s="76">
        <v>3293</v>
      </c>
      <c r="B416" s="77" t="s">
        <v>90</v>
      </c>
      <c r="C416" s="99">
        <f t="shared" si="161"/>
        <v>0</v>
      </c>
      <c r="D416" s="102">
        <f t="shared" si="161"/>
        <v>0</v>
      </c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102"/>
      <c r="Q416" s="99"/>
      <c r="R416" s="99"/>
      <c r="S416" s="99"/>
      <c r="T416" s="99"/>
      <c r="U416" s="99"/>
      <c r="V416" s="99"/>
      <c r="W416" s="99"/>
      <c r="X416" s="99"/>
      <c r="Y416" s="93"/>
    </row>
    <row r="417" spans="1:25" s="5" customFormat="1" x14ac:dyDescent="0.2">
      <c r="A417" s="76">
        <v>3294</v>
      </c>
      <c r="B417" s="77" t="s">
        <v>91</v>
      </c>
      <c r="C417" s="99">
        <f t="shared" si="161"/>
        <v>0</v>
      </c>
      <c r="D417" s="102">
        <f t="shared" si="161"/>
        <v>0</v>
      </c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102"/>
      <c r="Q417" s="99"/>
      <c r="R417" s="99"/>
      <c r="S417" s="99"/>
      <c r="T417" s="99"/>
      <c r="U417" s="99"/>
      <c r="V417" s="99"/>
      <c r="W417" s="99"/>
      <c r="X417" s="99"/>
      <c r="Y417" s="93"/>
    </row>
    <row r="418" spans="1:25" s="5" customFormat="1" x14ac:dyDescent="0.2">
      <c r="A418" s="76">
        <v>3295</v>
      </c>
      <c r="B418" s="77" t="s">
        <v>92</v>
      </c>
      <c r="C418" s="99">
        <f t="shared" si="161"/>
        <v>0</v>
      </c>
      <c r="D418" s="102">
        <f t="shared" si="161"/>
        <v>0</v>
      </c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102"/>
      <c r="Q418" s="99"/>
      <c r="R418" s="99"/>
      <c r="S418" s="99"/>
      <c r="T418" s="99"/>
      <c r="U418" s="99"/>
      <c r="V418" s="99"/>
      <c r="W418" s="99"/>
      <c r="X418" s="99"/>
      <c r="Y418" s="93"/>
    </row>
    <row r="419" spans="1:25" s="5" customFormat="1" x14ac:dyDescent="0.2">
      <c r="A419" s="76">
        <v>3299</v>
      </c>
      <c r="B419" s="77" t="s">
        <v>88</v>
      </c>
      <c r="C419" s="99">
        <f t="shared" si="161"/>
        <v>0</v>
      </c>
      <c r="D419" s="102">
        <f t="shared" si="161"/>
        <v>0</v>
      </c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102"/>
      <c r="Q419" s="99"/>
      <c r="R419" s="99"/>
      <c r="S419" s="99"/>
      <c r="T419" s="99"/>
      <c r="U419" s="99"/>
      <c r="V419" s="99"/>
      <c r="W419" s="99"/>
      <c r="X419" s="99"/>
      <c r="Y419" s="93"/>
    </row>
    <row r="420" spans="1:25" s="5" customFormat="1" x14ac:dyDescent="0.2">
      <c r="A420" s="82">
        <v>34</v>
      </c>
      <c r="B420" s="80" t="s">
        <v>20</v>
      </c>
      <c r="C420" s="98">
        <f>SUM(C421)</f>
        <v>0</v>
      </c>
      <c r="D420" s="101">
        <f>SUM(D421)</f>
        <v>0</v>
      </c>
      <c r="E420" s="98">
        <f t="shared" ref="E420:X420" si="164">SUM(E421)</f>
        <v>0</v>
      </c>
      <c r="F420" s="98"/>
      <c r="G420" s="98">
        <f t="shared" si="164"/>
        <v>0</v>
      </c>
      <c r="H420" s="98"/>
      <c r="I420" s="98">
        <f t="shared" si="164"/>
        <v>0</v>
      </c>
      <c r="J420" s="98"/>
      <c r="K420" s="98">
        <f t="shared" si="164"/>
        <v>0</v>
      </c>
      <c r="L420" s="98"/>
      <c r="M420" s="98">
        <f t="shared" si="164"/>
        <v>0</v>
      </c>
      <c r="N420" s="98"/>
      <c r="O420" s="98">
        <f t="shared" si="164"/>
        <v>0</v>
      </c>
      <c r="P420" s="101">
        <f t="shared" si="164"/>
        <v>0</v>
      </c>
      <c r="Q420" s="98">
        <f t="shared" si="164"/>
        <v>0</v>
      </c>
      <c r="R420" s="98"/>
      <c r="S420" s="98">
        <f t="shared" si="164"/>
        <v>0</v>
      </c>
      <c r="T420" s="98"/>
      <c r="U420" s="98">
        <f t="shared" si="164"/>
        <v>0</v>
      </c>
      <c r="V420" s="98"/>
      <c r="W420" s="98"/>
      <c r="X420" s="98">
        <f t="shared" si="164"/>
        <v>0</v>
      </c>
      <c r="Y420" s="93"/>
    </row>
    <row r="421" spans="1:25" s="5" customFormat="1" x14ac:dyDescent="0.2">
      <c r="A421" s="87">
        <v>343</v>
      </c>
      <c r="B421" s="88" t="s">
        <v>21</v>
      </c>
      <c r="C421" s="100">
        <f>SUM(C422,C423,C424,C425)</f>
        <v>0</v>
      </c>
      <c r="D421" s="184">
        <f>SUM(D422,D423,D424,D425)</f>
        <v>0</v>
      </c>
      <c r="E421" s="100">
        <f t="shared" ref="E421:X421" si="165">SUM(E422,E423,E424,E425)</f>
        <v>0</v>
      </c>
      <c r="F421" s="100"/>
      <c r="G421" s="100">
        <f t="shared" si="165"/>
        <v>0</v>
      </c>
      <c r="H421" s="100"/>
      <c r="I421" s="100">
        <f t="shared" si="165"/>
        <v>0</v>
      </c>
      <c r="J421" s="100"/>
      <c r="K421" s="100">
        <f t="shared" si="165"/>
        <v>0</v>
      </c>
      <c r="L421" s="100"/>
      <c r="M421" s="100">
        <f t="shared" si="165"/>
        <v>0</v>
      </c>
      <c r="N421" s="100"/>
      <c r="O421" s="100">
        <f t="shared" si="165"/>
        <v>0</v>
      </c>
      <c r="P421" s="184">
        <f>SUM(P422,P423,P424,P425)</f>
        <v>0</v>
      </c>
      <c r="Q421" s="100">
        <f t="shared" si="165"/>
        <v>0</v>
      </c>
      <c r="R421" s="100"/>
      <c r="S421" s="100">
        <f t="shared" si="165"/>
        <v>0</v>
      </c>
      <c r="T421" s="100"/>
      <c r="U421" s="100">
        <f t="shared" si="165"/>
        <v>0</v>
      </c>
      <c r="V421" s="100"/>
      <c r="W421" s="100"/>
      <c r="X421" s="100">
        <f t="shared" si="165"/>
        <v>0</v>
      </c>
      <c r="Y421" s="93"/>
    </row>
    <row r="422" spans="1:25" s="5" customFormat="1" ht="25.5" x14ac:dyDescent="0.2">
      <c r="A422" s="76">
        <v>3431</v>
      </c>
      <c r="B422" s="77" t="s">
        <v>80</v>
      </c>
      <c r="C422" s="99">
        <f t="shared" ref="C422:D425" si="166">SUM(O422)</f>
        <v>0</v>
      </c>
      <c r="D422" s="102">
        <f t="shared" si="166"/>
        <v>0</v>
      </c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102"/>
      <c r="Q422" s="99"/>
      <c r="R422" s="99"/>
      <c r="S422" s="99"/>
      <c r="T422" s="99"/>
      <c r="U422" s="99"/>
      <c r="V422" s="99"/>
      <c r="W422" s="99"/>
      <c r="X422" s="99"/>
      <c r="Y422" s="93"/>
    </row>
    <row r="423" spans="1:25" s="5" customFormat="1" ht="25.5" x14ac:dyDescent="0.2">
      <c r="A423" s="76">
        <v>3432</v>
      </c>
      <c r="B423" s="77" t="s">
        <v>81</v>
      </c>
      <c r="C423" s="99">
        <f t="shared" si="166"/>
        <v>0</v>
      </c>
      <c r="D423" s="102">
        <f t="shared" si="166"/>
        <v>0</v>
      </c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102"/>
      <c r="Q423" s="99"/>
      <c r="R423" s="99"/>
      <c r="S423" s="99"/>
      <c r="T423" s="99"/>
      <c r="U423" s="99"/>
      <c r="V423" s="99"/>
      <c r="W423" s="99"/>
      <c r="X423" s="99"/>
      <c r="Y423" s="93"/>
    </row>
    <row r="424" spans="1:25" s="5" customFormat="1" x14ac:dyDescent="0.2">
      <c r="A424" s="76">
        <v>3433</v>
      </c>
      <c r="B424" s="77" t="s">
        <v>82</v>
      </c>
      <c r="C424" s="99">
        <f t="shared" si="166"/>
        <v>0</v>
      </c>
      <c r="D424" s="102">
        <f t="shared" si="166"/>
        <v>0</v>
      </c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102"/>
      <c r="Q424" s="99"/>
      <c r="R424" s="99"/>
      <c r="S424" s="99"/>
      <c r="T424" s="99"/>
      <c r="U424" s="99"/>
      <c r="V424" s="99"/>
      <c r="W424" s="99"/>
      <c r="X424" s="99"/>
      <c r="Y424" s="93"/>
    </row>
    <row r="425" spans="1:25" s="5" customFormat="1" ht="25.5" x14ac:dyDescent="0.2">
      <c r="A425" s="76">
        <v>3434</v>
      </c>
      <c r="B425" s="77" t="s">
        <v>83</v>
      </c>
      <c r="C425" s="99">
        <f t="shared" si="166"/>
        <v>0</v>
      </c>
      <c r="D425" s="102">
        <f t="shared" si="166"/>
        <v>0</v>
      </c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102"/>
      <c r="Q425" s="99"/>
      <c r="R425" s="99"/>
      <c r="S425" s="99"/>
      <c r="T425" s="99"/>
      <c r="U425" s="99"/>
      <c r="V425" s="99"/>
      <c r="W425" s="99"/>
      <c r="X425" s="99"/>
      <c r="Y425" s="93"/>
    </row>
    <row r="426" spans="1:25" s="5" customFormat="1" ht="25.5" x14ac:dyDescent="0.2">
      <c r="A426" s="82">
        <v>4</v>
      </c>
      <c r="B426" s="80" t="s">
        <v>22</v>
      </c>
      <c r="C426" s="98">
        <f>SUM(C427)</f>
        <v>0</v>
      </c>
      <c r="D426" s="101">
        <f>SUM(D427)</f>
        <v>0</v>
      </c>
      <c r="E426" s="98">
        <f t="shared" ref="E426:X426" si="167">SUM(E427)</f>
        <v>0</v>
      </c>
      <c r="F426" s="98"/>
      <c r="G426" s="98">
        <f t="shared" si="167"/>
        <v>0</v>
      </c>
      <c r="H426" s="98"/>
      <c r="I426" s="98">
        <f t="shared" si="167"/>
        <v>0</v>
      </c>
      <c r="J426" s="98"/>
      <c r="K426" s="98">
        <f t="shared" si="167"/>
        <v>0</v>
      </c>
      <c r="L426" s="98"/>
      <c r="M426" s="98">
        <f t="shared" si="167"/>
        <v>0</v>
      </c>
      <c r="N426" s="98"/>
      <c r="O426" s="98">
        <f t="shared" si="167"/>
        <v>0</v>
      </c>
      <c r="P426" s="101">
        <f t="shared" si="167"/>
        <v>0</v>
      </c>
      <c r="Q426" s="98">
        <f t="shared" si="167"/>
        <v>0</v>
      </c>
      <c r="R426" s="98"/>
      <c r="S426" s="98">
        <f t="shared" si="167"/>
        <v>0</v>
      </c>
      <c r="T426" s="98"/>
      <c r="U426" s="98">
        <f t="shared" si="167"/>
        <v>0</v>
      </c>
      <c r="V426" s="98"/>
      <c r="W426" s="98"/>
      <c r="X426" s="98">
        <f t="shared" si="167"/>
        <v>0</v>
      </c>
      <c r="Y426" s="93"/>
    </row>
    <row r="427" spans="1:25" s="5" customFormat="1" ht="38.25" x14ac:dyDescent="0.2">
      <c r="A427" s="82">
        <v>42</v>
      </c>
      <c r="B427" s="80" t="s">
        <v>41</v>
      </c>
      <c r="C427" s="100">
        <f t="shared" ref="C427:X427" si="168">SUM(C428,C433,C436)</f>
        <v>0</v>
      </c>
      <c r="D427" s="184">
        <f>SUM(D428,D433,D436)</f>
        <v>0</v>
      </c>
      <c r="E427" s="100">
        <f t="shared" si="168"/>
        <v>0</v>
      </c>
      <c r="F427" s="100"/>
      <c r="G427" s="100">
        <f t="shared" si="168"/>
        <v>0</v>
      </c>
      <c r="H427" s="100"/>
      <c r="I427" s="100">
        <f t="shared" si="168"/>
        <v>0</v>
      </c>
      <c r="J427" s="100"/>
      <c r="K427" s="100">
        <f t="shared" si="168"/>
        <v>0</v>
      </c>
      <c r="L427" s="100"/>
      <c r="M427" s="100">
        <f t="shared" si="168"/>
        <v>0</v>
      </c>
      <c r="N427" s="100"/>
      <c r="O427" s="100">
        <f t="shared" si="168"/>
        <v>0</v>
      </c>
      <c r="P427" s="184">
        <f>SUM(P428,P433,P436)</f>
        <v>0</v>
      </c>
      <c r="Q427" s="100">
        <f t="shared" si="168"/>
        <v>0</v>
      </c>
      <c r="R427" s="100"/>
      <c r="S427" s="100">
        <f t="shared" si="168"/>
        <v>0</v>
      </c>
      <c r="T427" s="100"/>
      <c r="U427" s="100">
        <f t="shared" si="168"/>
        <v>0</v>
      </c>
      <c r="V427" s="100"/>
      <c r="W427" s="100"/>
      <c r="X427" s="100">
        <f t="shared" si="168"/>
        <v>0</v>
      </c>
      <c r="Y427" s="93"/>
    </row>
    <row r="428" spans="1:25" s="5" customFormat="1" x14ac:dyDescent="0.2">
      <c r="A428" s="87">
        <v>421</v>
      </c>
      <c r="B428" s="88" t="s">
        <v>35</v>
      </c>
      <c r="C428" s="100">
        <f>SUM(C429:C432)</f>
        <v>0</v>
      </c>
      <c r="D428" s="184">
        <f>SUM(D429:D432)</f>
        <v>0</v>
      </c>
      <c r="E428" s="100">
        <f t="shared" ref="E428:X428" si="169">SUM(E429:E432)</f>
        <v>0</v>
      </c>
      <c r="F428" s="100"/>
      <c r="G428" s="100">
        <f t="shared" si="169"/>
        <v>0</v>
      </c>
      <c r="H428" s="100"/>
      <c r="I428" s="100">
        <f t="shared" si="169"/>
        <v>0</v>
      </c>
      <c r="J428" s="100"/>
      <c r="K428" s="100">
        <f t="shared" si="169"/>
        <v>0</v>
      </c>
      <c r="L428" s="100"/>
      <c r="M428" s="100">
        <f t="shared" si="169"/>
        <v>0</v>
      </c>
      <c r="N428" s="100"/>
      <c r="O428" s="100">
        <f t="shared" si="169"/>
        <v>0</v>
      </c>
      <c r="P428" s="184">
        <f>SUM(P429:P432)</f>
        <v>0</v>
      </c>
      <c r="Q428" s="100">
        <f t="shared" si="169"/>
        <v>0</v>
      </c>
      <c r="R428" s="100"/>
      <c r="S428" s="100">
        <f t="shared" si="169"/>
        <v>0</v>
      </c>
      <c r="T428" s="100"/>
      <c r="U428" s="100">
        <f t="shared" si="169"/>
        <v>0</v>
      </c>
      <c r="V428" s="100"/>
      <c r="W428" s="100"/>
      <c r="X428" s="100">
        <f t="shared" si="169"/>
        <v>0</v>
      </c>
      <c r="Y428" s="93"/>
    </row>
    <row r="429" spans="1:25" s="5" customFormat="1" x14ac:dyDescent="0.2">
      <c r="A429" s="76">
        <v>4211</v>
      </c>
      <c r="B429" s="77" t="s">
        <v>84</v>
      </c>
      <c r="C429" s="99">
        <f t="shared" ref="C429:D432" si="170">SUM(O429)</f>
        <v>0</v>
      </c>
      <c r="D429" s="102">
        <f t="shared" si="170"/>
        <v>0</v>
      </c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102"/>
      <c r="Q429" s="99"/>
      <c r="R429" s="99"/>
      <c r="S429" s="99"/>
      <c r="T429" s="99"/>
      <c r="U429" s="99"/>
      <c r="V429" s="99"/>
      <c r="W429" s="99"/>
      <c r="X429" s="99"/>
      <c r="Y429" s="93"/>
    </row>
    <row r="430" spans="1:25" s="5" customFormat="1" x14ac:dyDescent="0.2">
      <c r="A430" s="76">
        <v>4212</v>
      </c>
      <c r="B430" s="77" t="s">
        <v>85</v>
      </c>
      <c r="C430" s="99">
        <f t="shared" si="170"/>
        <v>0</v>
      </c>
      <c r="D430" s="102">
        <f t="shared" si="170"/>
        <v>0</v>
      </c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102"/>
      <c r="Q430" s="99"/>
      <c r="R430" s="99"/>
      <c r="S430" s="99"/>
      <c r="T430" s="99"/>
      <c r="U430" s="99"/>
      <c r="V430" s="99"/>
      <c r="W430" s="99"/>
      <c r="X430" s="99"/>
      <c r="Y430" s="93"/>
    </row>
    <row r="431" spans="1:25" s="5" customFormat="1" ht="25.5" x14ac:dyDescent="0.2">
      <c r="A431" s="76">
        <v>4213</v>
      </c>
      <c r="B431" s="77" t="s">
        <v>86</v>
      </c>
      <c r="C431" s="99">
        <f t="shared" si="170"/>
        <v>0</v>
      </c>
      <c r="D431" s="102">
        <f t="shared" si="170"/>
        <v>0</v>
      </c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102"/>
      <c r="Q431" s="99"/>
      <c r="R431" s="99"/>
      <c r="S431" s="99"/>
      <c r="T431" s="99"/>
      <c r="U431" s="99"/>
      <c r="V431" s="99"/>
      <c r="W431" s="99"/>
      <c r="X431" s="99"/>
      <c r="Y431" s="93"/>
    </row>
    <row r="432" spans="1:25" s="5" customFormat="1" x14ac:dyDescent="0.2">
      <c r="A432" s="76">
        <v>4214</v>
      </c>
      <c r="B432" s="77" t="s">
        <v>87</v>
      </c>
      <c r="C432" s="99">
        <f t="shared" si="170"/>
        <v>0</v>
      </c>
      <c r="D432" s="102">
        <f t="shared" si="170"/>
        <v>0</v>
      </c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102"/>
      <c r="Q432" s="99"/>
      <c r="R432" s="99"/>
      <c r="S432" s="99"/>
      <c r="T432" s="99"/>
      <c r="U432" s="99"/>
      <c r="V432" s="99"/>
      <c r="W432" s="99"/>
      <c r="X432" s="99"/>
      <c r="Y432" s="93"/>
    </row>
    <row r="433" spans="1:25" s="5" customFormat="1" x14ac:dyDescent="0.2">
      <c r="A433" s="82">
        <v>422</v>
      </c>
      <c r="B433" s="80" t="s">
        <v>93</v>
      </c>
      <c r="C433" s="100">
        <f t="shared" ref="C433:X433" si="171">SUM(C434:C435)</f>
        <v>0</v>
      </c>
      <c r="D433" s="184">
        <f>SUM(D434:D435)</f>
        <v>0</v>
      </c>
      <c r="E433" s="100">
        <f t="shared" si="171"/>
        <v>0</v>
      </c>
      <c r="F433" s="100"/>
      <c r="G433" s="100">
        <f t="shared" si="171"/>
        <v>0</v>
      </c>
      <c r="H433" s="100"/>
      <c r="I433" s="100">
        <f t="shared" si="171"/>
        <v>0</v>
      </c>
      <c r="J433" s="100"/>
      <c r="K433" s="100">
        <f t="shared" si="171"/>
        <v>0</v>
      </c>
      <c r="L433" s="100"/>
      <c r="M433" s="100">
        <f t="shared" si="171"/>
        <v>0</v>
      </c>
      <c r="N433" s="100"/>
      <c r="O433" s="100">
        <f t="shared" si="171"/>
        <v>0</v>
      </c>
      <c r="P433" s="184">
        <f>SUM(P434:P435)</f>
        <v>0</v>
      </c>
      <c r="Q433" s="100">
        <f t="shared" si="171"/>
        <v>0</v>
      </c>
      <c r="R433" s="100"/>
      <c r="S433" s="100">
        <f t="shared" si="171"/>
        <v>0</v>
      </c>
      <c r="T433" s="100"/>
      <c r="U433" s="100">
        <f t="shared" si="171"/>
        <v>0</v>
      </c>
      <c r="V433" s="100"/>
      <c r="W433" s="100"/>
      <c r="X433" s="100">
        <f t="shared" si="171"/>
        <v>0</v>
      </c>
      <c r="Y433" s="93"/>
    </row>
    <row r="434" spans="1:25" s="5" customFormat="1" x14ac:dyDescent="0.2">
      <c r="A434" s="92">
        <v>4221</v>
      </c>
      <c r="B434" s="77" t="s">
        <v>95</v>
      </c>
      <c r="C434" s="99">
        <f>SUM(O434)</f>
        <v>0</v>
      </c>
      <c r="D434" s="102">
        <f>SUM(P434)</f>
        <v>0</v>
      </c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101"/>
      <c r="Q434" s="98"/>
      <c r="R434" s="98"/>
      <c r="S434" s="98"/>
      <c r="T434" s="98"/>
      <c r="U434" s="98"/>
      <c r="V434" s="98"/>
      <c r="W434" s="98"/>
      <c r="X434" s="98"/>
      <c r="Y434" s="93"/>
    </row>
    <row r="435" spans="1:25" s="5" customFormat="1" x14ac:dyDescent="0.2">
      <c r="A435" s="76">
        <v>4226</v>
      </c>
      <c r="B435" s="77" t="s">
        <v>96</v>
      </c>
      <c r="C435" s="99">
        <f>SUM(O435)</f>
        <v>0</v>
      </c>
      <c r="D435" s="102">
        <f>SUM(P435)</f>
        <v>0</v>
      </c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101"/>
      <c r="Q435" s="98"/>
      <c r="R435" s="98"/>
      <c r="S435" s="98"/>
      <c r="T435" s="98"/>
      <c r="U435" s="98"/>
      <c r="V435" s="98"/>
      <c r="W435" s="98"/>
      <c r="X435" s="98"/>
      <c r="Y435" s="93"/>
    </row>
    <row r="436" spans="1:25" s="5" customFormat="1" ht="25.5" x14ac:dyDescent="0.2">
      <c r="A436" s="82">
        <v>424</v>
      </c>
      <c r="B436" s="80" t="s">
        <v>94</v>
      </c>
      <c r="C436" s="98">
        <f t="shared" ref="C436:X436" si="172">C437</f>
        <v>0</v>
      </c>
      <c r="D436" s="101">
        <f t="shared" si="172"/>
        <v>0</v>
      </c>
      <c r="E436" s="98">
        <f t="shared" si="172"/>
        <v>0</v>
      </c>
      <c r="F436" s="98"/>
      <c r="G436" s="98">
        <f t="shared" si="172"/>
        <v>0</v>
      </c>
      <c r="H436" s="98"/>
      <c r="I436" s="98">
        <f t="shared" si="172"/>
        <v>0</v>
      </c>
      <c r="J436" s="98"/>
      <c r="K436" s="98">
        <f t="shared" si="172"/>
        <v>0</v>
      </c>
      <c r="L436" s="98"/>
      <c r="M436" s="98">
        <f t="shared" si="172"/>
        <v>0</v>
      </c>
      <c r="N436" s="98"/>
      <c r="O436" s="98">
        <f t="shared" si="172"/>
        <v>0</v>
      </c>
      <c r="P436" s="101">
        <f t="shared" si="172"/>
        <v>0</v>
      </c>
      <c r="Q436" s="98">
        <f t="shared" si="172"/>
        <v>0</v>
      </c>
      <c r="R436" s="98"/>
      <c r="S436" s="98">
        <f t="shared" si="172"/>
        <v>0</v>
      </c>
      <c r="T436" s="98"/>
      <c r="U436" s="98">
        <f t="shared" si="172"/>
        <v>0</v>
      </c>
      <c r="V436" s="98"/>
      <c r="W436" s="98"/>
      <c r="X436" s="98">
        <f t="shared" si="172"/>
        <v>0</v>
      </c>
      <c r="Y436" s="93"/>
    </row>
    <row r="437" spans="1:25" s="5" customFormat="1" x14ac:dyDescent="0.2">
      <c r="A437" s="90">
        <v>4241</v>
      </c>
      <c r="B437" s="91" t="s">
        <v>97</v>
      </c>
      <c r="C437" s="99">
        <f>SUM(O437)</f>
        <v>0</v>
      </c>
      <c r="D437" s="102">
        <f>SUM(P437)</f>
        <v>0</v>
      </c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101"/>
      <c r="Q437" s="98"/>
      <c r="R437" s="98"/>
      <c r="S437" s="98"/>
      <c r="T437" s="98"/>
      <c r="U437" s="98"/>
      <c r="V437" s="98"/>
      <c r="W437" s="98"/>
      <c r="X437" s="98"/>
      <c r="Y437" s="93"/>
    </row>
    <row r="438" spans="1:25" s="5" customFormat="1" x14ac:dyDescent="0.2">
      <c r="A438" s="90"/>
      <c r="B438" s="77" t="s">
        <v>98</v>
      </c>
      <c r="C438" s="98">
        <f t="shared" ref="C438:X438" si="173">SUM(C377,C426)</f>
        <v>11000</v>
      </c>
      <c r="D438" s="101">
        <f>SUM(D377,D426)</f>
        <v>10772</v>
      </c>
      <c r="E438" s="99">
        <f t="shared" si="173"/>
        <v>0</v>
      </c>
      <c r="F438" s="99"/>
      <c r="G438" s="99">
        <f t="shared" si="173"/>
        <v>0</v>
      </c>
      <c r="H438" s="99"/>
      <c r="I438" s="99">
        <f t="shared" si="173"/>
        <v>0</v>
      </c>
      <c r="J438" s="99"/>
      <c r="K438" s="99">
        <f t="shared" si="173"/>
        <v>0</v>
      </c>
      <c r="L438" s="99"/>
      <c r="M438" s="99">
        <f t="shared" si="173"/>
        <v>0</v>
      </c>
      <c r="N438" s="99"/>
      <c r="O438" s="197">
        <f t="shared" si="173"/>
        <v>11000</v>
      </c>
      <c r="P438" s="196">
        <f>SUM(P377,P426)</f>
        <v>10772</v>
      </c>
      <c r="Q438" s="99">
        <f t="shared" si="173"/>
        <v>0</v>
      </c>
      <c r="R438" s="99"/>
      <c r="S438" s="99">
        <f t="shared" si="173"/>
        <v>0</v>
      </c>
      <c r="T438" s="99"/>
      <c r="U438" s="99">
        <f t="shared" si="173"/>
        <v>0</v>
      </c>
      <c r="V438" s="99"/>
      <c r="W438" s="99"/>
      <c r="X438" s="99">
        <f t="shared" si="173"/>
        <v>0</v>
      </c>
    </row>
    <row r="439" spans="1:25" x14ac:dyDescent="0.2">
      <c r="A439" s="57"/>
      <c r="B439" s="8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5" x14ac:dyDescent="0.2">
      <c r="A440" s="95" t="s">
        <v>53</v>
      </c>
      <c r="B440" s="96" t="s">
        <v>40</v>
      </c>
      <c r="C440" s="101" t="s">
        <v>123</v>
      </c>
      <c r="D440" s="101"/>
      <c r="E440" s="101"/>
      <c r="F440" s="101"/>
      <c r="G440" s="101"/>
      <c r="H440" s="101"/>
      <c r="I440" s="101"/>
      <c r="J440" s="101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"/>
      <c r="W440" s="1"/>
      <c r="X440" s="1"/>
    </row>
    <row r="441" spans="1:25" x14ac:dyDescent="0.2">
      <c r="A441" s="82">
        <v>3</v>
      </c>
      <c r="B441" s="80" t="s">
        <v>36</v>
      </c>
      <c r="C441" s="98"/>
      <c r="D441" s="101">
        <v>3200</v>
      </c>
      <c r="E441" s="98">
        <f t="shared" ref="E441" si="174">SUM(E442,E453,E484)</f>
        <v>0</v>
      </c>
      <c r="F441" s="98">
        <v>3200</v>
      </c>
      <c r="G441" s="98">
        <f t="shared" ref="G441" si="175">SUM(G442,G453,G484)</f>
        <v>0</v>
      </c>
      <c r="H441" s="98"/>
      <c r="I441" s="98">
        <f t="shared" ref="I441" si="176">SUM(I442,I453,I484)</f>
        <v>0</v>
      </c>
      <c r="J441" s="98"/>
      <c r="K441" s="98">
        <f t="shared" ref="K441" si="177">SUM(K442,K453,K484)</f>
        <v>0</v>
      </c>
      <c r="L441" s="98"/>
      <c r="M441" s="98">
        <f t="shared" ref="M441" si="178">SUM(M442,M453,M484)</f>
        <v>0</v>
      </c>
      <c r="N441" s="98"/>
      <c r="O441" s="98">
        <f t="shared" ref="O441" si="179">SUM(O442,O453,O484)</f>
        <v>0</v>
      </c>
      <c r="P441" s="101">
        <f>SUM(P442,P453,P484)</f>
        <v>0</v>
      </c>
      <c r="Q441" s="98">
        <f t="shared" ref="Q441" si="180">SUM(Q442,Q453,Q484)</f>
        <v>0</v>
      </c>
      <c r="R441" s="98"/>
      <c r="S441" s="98">
        <f t="shared" ref="S441" si="181">SUM(S442,S453,S484)</f>
        <v>0</v>
      </c>
      <c r="T441" s="98"/>
      <c r="U441" s="98">
        <f t="shared" ref="U441" si="182">SUM(U442,U453,U484)</f>
        <v>0</v>
      </c>
      <c r="V441" s="1"/>
      <c r="W441" s="1"/>
      <c r="X441" s="1"/>
    </row>
    <row r="442" spans="1:25" x14ac:dyDescent="0.2">
      <c r="A442" s="82">
        <v>31</v>
      </c>
      <c r="B442" s="80" t="s">
        <v>12</v>
      </c>
      <c r="C442" s="98">
        <f>SUM(C443,C448,C450)</f>
        <v>0</v>
      </c>
      <c r="D442" s="101">
        <v>3200</v>
      </c>
      <c r="E442" s="98">
        <f t="shared" ref="E442" si="183">SUM(E443,E448,E450)</f>
        <v>0</v>
      </c>
      <c r="F442" s="98">
        <v>3200</v>
      </c>
      <c r="G442" s="98">
        <f t="shared" ref="G442" si="184">SUM(G443,G448,G450)</f>
        <v>0</v>
      </c>
      <c r="H442" s="98"/>
      <c r="I442" s="98">
        <f t="shared" ref="I442" si="185">SUM(I443,I448,I450)</f>
        <v>0</v>
      </c>
      <c r="J442" s="98"/>
      <c r="K442" s="98">
        <f t="shared" ref="K442" si="186">SUM(K443,K448,K450)</f>
        <v>0</v>
      </c>
      <c r="L442" s="98"/>
      <c r="M442" s="98">
        <f t="shared" ref="M442" si="187">SUM(M443,M448,M450)</f>
        <v>0</v>
      </c>
      <c r="N442" s="98"/>
      <c r="O442" s="98">
        <f t="shared" ref="O442" si="188">SUM(O443,O448,O450)</f>
        <v>0</v>
      </c>
      <c r="P442" s="101">
        <f>SUM(P443,P448,P450)</f>
        <v>0</v>
      </c>
      <c r="Q442" s="98">
        <f t="shared" ref="Q442" si="189">SUM(Q443,Q448,Q450)</f>
        <v>0</v>
      </c>
      <c r="R442" s="98"/>
      <c r="S442" s="98">
        <f t="shared" ref="S442" si="190">SUM(S443,S448,S450)</f>
        <v>0</v>
      </c>
      <c r="T442" s="98"/>
      <c r="U442" s="98">
        <f t="shared" ref="U442" si="191">SUM(U443,U448,U450)</f>
        <v>0</v>
      </c>
      <c r="V442" s="1"/>
      <c r="W442" s="1"/>
      <c r="X442" s="1"/>
    </row>
    <row r="443" spans="1:25" x14ac:dyDescent="0.2">
      <c r="A443" s="87">
        <v>311</v>
      </c>
      <c r="B443" s="88" t="s">
        <v>13</v>
      </c>
      <c r="C443" s="98">
        <f>SUM(C444,C445,C446,C447)</f>
        <v>0</v>
      </c>
      <c r="D443" s="101">
        <v>2746</v>
      </c>
      <c r="E443" s="98">
        <f t="shared" ref="E443" si="192">SUM(E444,E445,E446,E447)</f>
        <v>0</v>
      </c>
      <c r="F443" s="98">
        <v>2746</v>
      </c>
      <c r="G443" s="98">
        <f t="shared" ref="G443" si="193">SUM(G444,G445,G446,G447)</f>
        <v>0</v>
      </c>
      <c r="H443" s="98"/>
      <c r="I443" s="98">
        <f t="shared" ref="I443" si="194">SUM(I444,I445,I446,I447)</f>
        <v>0</v>
      </c>
      <c r="J443" s="98"/>
      <c r="K443" s="98">
        <f t="shared" ref="K443" si="195">SUM(K444,K445,K446,K447)</f>
        <v>0</v>
      </c>
      <c r="L443" s="98"/>
      <c r="M443" s="98">
        <f t="shared" ref="M443" si="196">SUM(M444,M445,M446,M447)</f>
        <v>0</v>
      </c>
      <c r="N443" s="98"/>
      <c r="O443" s="98">
        <f t="shared" ref="O443" si="197">SUM(O444,O445,O446,O447)</f>
        <v>0</v>
      </c>
      <c r="P443" s="101">
        <f>SUM(P444,P445,P446,P447)</f>
        <v>0</v>
      </c>
      <c r="Q443" s="98">
        <f t="shared" ref="Q443" si="198">SUM(Q444,Q445,Q446,Q447)</f>
        <v>0</v>
      </c>
      <c r="R443" s="98"/>
      <c r="S443" s="98">
        <f t="shared" ref="S443" si="199">SUM(S444,S445,S446,S447)</f>
        <v>0</v>
      </c>
      <c r="T443" s="98"/>
      <c r="U443" s="98">
        <f t="shared" ref="U443" si="200">SUM(U444,U445,U446,U447)</f>
        <v>0</v>
      </c>
      <c r="V443" s="1"/>
      <c r="W443" s="1"/>
      <c r="X443" s="1"/>
    </row>
    <row r="444" spans="1:25" x14ac:dyDescent="0.2">
      <c r="A444" s="76">
        <v>3111</v>
      </c>
      <c r="B444" s="77" t="s">
        <v>54</v>
      </c>
      <c r="C444" s="99">
        <f>SUM(O444)</f>
        <v>0</v>
      </c>
      <c r="D444" s="102">
        <v>2746</v>
      </c>
      <c r="E444" s="99"/>
      <c r="F444" s="99">
        <v>2746</v>
      </c>
      <c r="G444" s="99"/>
      <c r="H444" s="99"/>
      <c r="I444" s="99"/>
      <c r="J444" s="99"/>
      <c r="K444" s="99"/>
      <c r="L444" s="99"/>
      <c r="M444" s="99"/>
      <c r="N444" s="99"/>
      <c r="O444" s="99"/>
      <c r="P444" s="102"/>
      <c r="Q444" s="99"/>
      <c r="R444" s="99"/>
      <c r="S444" s="99"/>
      <c r="T444" s="99"/>
      <c r="U444" s="99"/>
      <c r="V444" s="1"/>
      <c r="W444" s="1"/>
      <c r="X444" s="1"/>
    </row>
    <row r="445" spans="1:25" x14ac:dyDescent="0.2">
      <c r="A445" s="76">
        <v>3112</v>
      </c>
      <c r="B445" s="77" t="s">
        <v>55</v>
      </c>
      <c r="C445" s="99">
        <f t="shared" ref="C445:C447" si="201">SUM(O445)</f>
        <v>0</v>
      </c>
      <c r="D445" s="102">
        <f t="shared" ref="D445:D447" si="202">SUM(P445)</f>
        <v>0</v>
      </c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102"/>
      <c r="Q445" s="99"/>
      <c r="R445" s="99"/>
      <c r="S445" s="99"/>
      <c r="T445" s="99"/>
      <c r="U445" s="99"/>
      <c r="V445" s="1"/>
      <c r="W445" s="1"/>
      <c r="X445" s="1"/>
    </row>
    <row r="446" spans="1:25" x14ac:dyDescent="0.2">
      <c r="A446" s="76">
        <v>3113</v>
      </c>
      <c r="B446" s="77" t="s">
        <v>56</v>
      </c>
      <c r="C446" s="99">
        <f t="shared" si="201"/>
        <v>0</v>
      </c>
      <c r="D446" s="102">
        <f t="shared" si="202"/>
        <v>0</v>
      </c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102"/>
      <c r="Q446" s="99"/>
      <c r="R446" s="99"/>
      <c r="S446" s="99"/>
      <c r="T446" s="99"/>
      <c r="U446" s="99"/>
      <c r="V446" s="1"/>
      <c r="W446" s="1"/>
      <c r="X446" s="1"/>
    </row>
    <row r="447" spans="1:25" x14ac:dyDescent="0.2">
      <c r="A447" s="76">
        <v>3114</v>
      </c>
      <c r="B447" s="77" t="s">
        <v>57</v>
      </c>
      <c r="C447" s="99">
        <f t="shared" si="201"/>
        <v>0</v>
      </c>
      <c r="D447" s="102">
        <f t="shared" si="202"/>
        <v>0</v>
      </c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102"/>
      <c r="Q447" s="99"/>
      <c r="R447" s="99"/>
      <c r="S447" s="99"/>
      <c r="T447" s="99"/>
      <c r="U447" s="99"/>
      <c r="V447" s="1"/>
      <c r="W447" s="1"/>
      <c r="X447" s="1"/>
    </row>
    <row r="448" spans="1:25" x14ac:dyDescent="0.2">
      <c r="A448" s="87">
        <v>312</v>
      </c>
      <c r="B448" s="88" t="s">
        <v>14</v>
      </c>
      <c r="C448" s="98">
        <f>SUM(C449)</f>
        <v>0</v>
      </c>
      <c r="D448" s="101">
        <f>SUM(D449)</f>
        <v>0</v>
      </c>
      <c r="E448" s="98">
        <f t="shared" ref="E448:U448" si="203">SUM(E449)</f>
        <v>0</v>
      </c>
      <c r="F448" s="98"/>
      <c r="G448" s="98">
        <f t="shared" si="203"/>
        <v>0</v>
      </c>
      <c r="H448" s="98"/>
      <c r="I448" s="98">
        <f t="shared" si="203"/>
        <v>0</v>
      </c>
      <c r="J448" s="98"/>
      <c r="K448" s="98">
        <f t="shared" si="203"/>
        <v>0</v>
      </c>
      <c r="L448" s="98"/>
      <c r="M448" s="98">
        <f t="shared" si="203"/>
        <v>0</v>
      </c>
      <c r="N448" s="98"/>
      <c r="O448" s="98">
        <f t="shared" si="203"/>
        <v>0</v>
      </c>
      <c r="P448" s="101">
        <f t="shared" si="203"/>
        <v>0</v>
      </c>
      <c r="Q448" s="98">
        <f t="shared" si="203"/>
        <v>0</v>
      </c>
      <c r="R448" s="98"/>
      <c r="S448" s="98">
        <f t="shared" si="203"/>
        <v>0</v>
      </c>
      <c r="T448" s="98"/>
      <c r="U448" s="98">
        <f t="shared" si="203"/>
        <v>0</v>
      </c>
      <c r="V448" s="1"/>
      <c r="W448" s="1"/>
      <c r="X448" s="1"/>
    </row>
    <row r="449" spans="1:24" x14ac:dyDescent="0.2">
      <c r="A449" s="76">
        <v>3121</v>
      </c>
      <c r="B449" s="77" t="s">
        <v>14</v>
      </c>
      <c r="C449" s="99">
        <f t="shared" ref="C449" si="204">SUM(O449)</f>
        <v>0</v>
      </c>
      <c r="D449" s="102">
        <f t="shared" ref="D449" si="205">SUM(P449)</f>
        <v>0</v>
      </c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102"/>
      <c r="Q449" s="99"/>
      <c r="R449" s="99"/>
      <c r="S449" s="99"/>
      <c r="T449" s="99"/>
      <c r="U449" s="99"/>
      <c r="V449" s="1"/>
      <c r="W449" s="1"/>
      <c r="X449" s="1"/>
    </row>
    <row r="450" spans="1:24" x14ac:dyDescent="0.2">
      <c r="A450" s="87">
        <v>313</v>
      </c>
      <c r="B450" s="77" t="s">
        <v>15</v>
      </c>
      <c r="C450" s="98">
        <f>SUM(C451,C452,)</f>
        <v>0</v>
      </c>
      <c r="D450" s="101">
        <f>SUM(D451,D452,)</f>
        <v>453</v>
      </c>
      <c r="E450" s="98">
        <f t="shared" ref="E450" si="206">SUM(E451,E452,)</f>
        <v>0</v>
      </c>
      <c r="F450" s="98">
        <v>453</v>
      </c>
      <c r="G450" s="98">
        <f t="shared" ref="G450" si="207">SUM(G451,G452,)</f>
        <v>0</v>
      </c>
      <c r="H450" s="98"/>
      <c r="I450" s="98">
        <f t="shared" ref="I450" si="208">SUM(I451,I452,)</f>
        <v>0</v>
      </c>
      <c r="J450" s="98"/>
      <c r="K450" s="98">
        <f t="shared" ref="K450" si="209">SUM(K451,K452,)</f>
        <v>0</v>
      </c>
      <c r="L450" s="98"/>
      <c r="M450" s="98">
        <f t="shared" ref="M450" si="210">SUM(M451,M452,)</f>
        <v>0</v>
      </c>
      <c r="N450" s="98"/>
      <c r="O450" s="98">
        <f t="shared" ref="O450" si="211">SUM(O451,O452,)</f>
        <v>0</v>
      </c>
      <c r="P450" s="101">
        <f>SUM(P451,P452,)</f>
        <v>0</v>
      </c>
      <c r="Q450" s="98">
        <f t="shared" ref="Q450" si="212">SUM(Q451,Q452,)</f>
        <v>0</v>
      </c>
      <c r="R450" s="98"/>
      <c r="S450" s="98">
        <f t="shared" ref="S450" si="213">SUM(S451,S452,)</f>
        <v>0</v>
      </c>
      <c r="T450" s="98"/>
      <c r="U450" s="98">
        <f t="shared" ref="U450" si="214">SUM(U451,U452,)</f>
        <v>0</v>
      </c>
      <c r="V450" s="1"/>
      <c r="W450" s="1"/>
      <c r="X450" s="1"/>
    </row>
    <row r="451" spans="1:24" ht="25.5" x14ac:dyDescent="0.2">
      <c r="A451" s="76">
        <v>3131</v>
      </c>
      <c r="B451" s="77" t="s">
        <v>58</v>
      </c>
      <c r="C451" s="99">
        <f t="shared" ref="C451:C452" si="215">SUM(O451)</f>
        <v>0</v>
      </c>
      <c r="D451" s="102">
        <f t="shared" ref="D451" si="216">SUM(P451)</f>
        <v>0</v>
      </c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102"/>
      <c r="Q451" s="99"/>
      <c r="R451" s="99"/>
      <c r="S451" s="99"/>
      <c r="T451" s="99"/>
      <c r="U451" s="99"/>
      <c r="V451" s="1"/>
      <c r="W451" s="1"/>
      <c r="X451" s="1"/>
    </row>
    <row r="452" spans="1:24" ht="25.5" x14ac:dyDescent="0.2">
      <c r="A452" s="76">
        <v>3132</v>
      </c>
      <c r="B452" s="77" t="s">
        <v>59</v>
      </c>
      <c r="C452" s="99">
        <f t="shared" si="215"/>
        <v>0</v>
      </c>
      <c r="D452" s="102">
        <v>453</v>
      </c>
      <c r="E452" s="99"/>
      <c r="F452" s="99">
        <v>453</v>
      </c>
      <c r="G452" s="99"/>
      <c r="H452" s="99"/>
      <c r="I452" s="99"/>
      <c r="J452" s="99"/>
      <c r="K452" s="99"/>
      <c r="L452" s="99"/>
      <c r="M452" s="99"/>
      <c r="N452" s="99"/>
      <c r="O452" s="99"/>
      <c r="P452" s="102"/>
      <c r="Q452" s="99"/>
      <c r="R452" s="99"/>
      <c r="S452" s="99"/>
      <c r="T452" s="99"/>
      <c r="U452" s="99"/>
      <c r="V452" s="1"/>
      <c r="W452" s="1"/>
      <c r="X452" s="1"/>
    </row>
    <row r="453" spans="1:24" x14ac:dyDescent="0.2">
      <c r="A453" s="82">
        <v>32</v>
      </c>
      <c r="B453" s="80" t="s">
        <v>16</v>
      </c>
      <c r="C453" s="98"/>
      <c r="D453" s="101"/>
      <c r="E453" s="98">
        <f>SUM(E454,E459,E467,E479)</f>
        <v>0</v>
      </c>
      <c r="F453" s="98"/>
      <c r="G453" s="98">
        <f>SUM(G454,G459,G467,G479)</f>
        <v>0</v>
      </c>
      <c r="H453" s="98"/>
      <c r="I453" s="98">
        <f>SUM(I454,I459,I467,I479)</f>
        <v>0</v>
      </c>
      <c r="J453" s="98"/>
      <c r="K453" s="98">
        <f>SUM(K454,K459,K467,K479)</f>
        <v>0</v>
      </c>
      <c r="L453" s="98"/>
      <c r="M453" s="98">
        <f>SUM(M454,M459,M467,M479)</f>
        <v>0</v>
      </c>
      <c r="N453" s="98"/>
      <c r="O453" s="98">
        <f>SUM(O454,O459,O467,O477,O479)</f>
        <v>0</v>
      </c>
      <c r="P453" s="101">
        <f>SUM(P454,P459,P467,P477,P479)</f>
        <v>0</v>
      </c>
      <c r="Q453" s="98">
        <f>SUM(Q454,Q459,Q467,Q479)</f>
        <v>0</v>
      </c>
      <c r="R453" s="98"/>
      <c r="S453" s="98">
        <f>SUM(S454,S459,S467,S479)</f>
        <v>0</v>
      </c>
      <c r="T453" s="98"/>
      <c r="U453" s="98">
        <f>SUM(U454,U459,U467,U479)</f>
        <v>0</v>
      </c>
      <c r="V453" s="1"/>
      <c r="W453" s="1"/>
      <c r="X453" s="1"/>
    </row>
    <row r="454" spans="1:24" ht="25.5" x14ac:dyDescent="0.2">
      <c r="A454" s="87">
        <v>321</v>
      </c>
      <c r="B454" s="88" t="s">
        <v>17</v>
      </c>
      <c r="C454" s="98">
        <f>SUM(C455,C456,C457,C458)</f>
        <v>0</v>
      </c>
      <c r="D454" s="101">
        <f>SUM(D455,D456,D457,D458)</f>
        <v>0</v>
      </c>
      <c r="E454" s="98">
        <f t="shared" ref="E454" si="217">SUM(E455,E456,E457,E458)</f>
        <v>0</v>
      </c>
      <c r="F454" s="98"/>
      <c r="G454" s="98">
        <f t="shared" ref="G454" si="218">SUM(G455,G456,G457,G458)</f>
        <v>0</v>
      </c>
      <c r="H454" s="98"/>
      <c r="I454" s="98">
        <f t="shared" ref="I454" si="219">SUM(I455,I456,I457,I458)</f>
        <v>0</v>
      </c>
      <c r="J454" s="98"/>
      <c r="K454" s="98">
        <f t="shared" ref="K454" si="220">SUM(K455,K456,K457,K458)</f>
        <v>0</v>
      </c>
      <c r="L454" s="98"/>
      <c r="M454" s="98">
        <f t="shared" ref="M454" si="221">SUM(M455,M456,M457,M458)</f>
        <v>0</v>
      </c>
      <c r="N454" s="98"/>
      <c r="O454" s="98">
        <f t="shared" ref="O454" si="222">SUM(O455,O456,O457,O458)</f>
        <v>0</v>
      </c>
      <c r="P454" s="101">
        <f>SUM(P455,P456,P457,P458)</f>
        <v>0</v>
      </c>
      <c r="Q454" s="98">
        <f t="shared" ref="Q454" si="223">SUM(Q455,Q456,Q457,Q458)</f>
        <v>0</v>
      </c>
      <c r="R454" s="98"/>
      <c r="S454" s="98">
        <f t="shared" ref="S454" si="224">SUM(S455,S456,S457,S458)</f>
        <v>0</v>
      </c>
      <c r="T454" s="98"/>
      <c r="U454" s="98">
        <f t="shared" ref="U454" si="225">SUM(U455,U456,U457,U458)</f>
        <v>0</v>
      </c>
      <c r="V454" s="1"/>
      <c r="W454" s="1"/>
      <c r="X454" s="1"/>
    </row>
    <row r="455" spans="1:24" x14ac:dyDescent="0.2">
      <c r="A455" s="76">
        <v>3211</v>
      </c>
      <c r="B455" s="77" t="s">
        <v>60</v>
      </c>
      <c r="C455" s="99">
        <f t="shared" ref="C455:C458" si="226">SUM(O455)</f>
        <v>0</v>
      </c>
      <c r="D455" s="102">
        <f t="shared" ref="D455:D458" si="227">SUM(P455)</f>
        <v>0</v>
      </c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102"/>
      <c r="Q455" s="99"/>
      <c r="R455" s="99"/>
      <c r="S455" s="99"/>
      <c r="T455" s="99"/>
      <c r="U455" s="99"/>
      <c r="V455" s="1"/>
      <c r="W455" s="1"/>
      <c r="X455" s="1"/>
    </row>
    <row r="456" spans="1:24" ht="25.5" x14ac:dyDescent="0.2">
      <c r="A456" s="76">
        <v>3212</v>
      </c>
      <c r="B456" s="77" t="s">
        <v>61</v>
      </c>
      <c r="C456" s="99">
        <f t="shared" si="226"/>
        <v>0</v>
      </c>
      <c r="D456" s="102">
        <f t="shared" si="227"/>
        <v>0</v>
      </c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102"/>
      <c r="Q456" s="99"/>
      <c r="R456" s="99"/>
      <c r="S456" s="99"/>
      <c r="T456" s="99"/>
      <c r="U456" s="99"/>
      <c r="V456" s="1"/>
      <c r="W456" s="1"/>
      <c r="X456" s="1"/>
    </row>
    <row r="457" spans="1:24" x14ac:dyDescent="0.2">
      <c r="A457" s="76">
        <v>3213</v>
      </c>
      <c r="B457" s="77" t="s">
        <v>62</v>
      </c>
      <c r="C457" s="99">
        <f t="shared" si="226"/>
        <v>0</v>
      </c>
      <c r="D457" s="102">
        <f t="shared" si="227"/>
        <v>0</v>
      </c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102"/>
      <c r="Q457" s="99"/>
      <c r="R457" s="99"/>
      <c r="S457" s="99"/>
      <c r="T457" s="99"/>
      <c r="U457" s="99"/>
      <c r="V457" s="1"/>
      <c r="W457" s="1"/>
      <c r="X457" s="1"/>
    </row>
    <row r="458" spans="1:24" ht="25.5" x14ac:dyDescent="0.2">
      <c r="A458" s="76">
        <v>3214</v>
      </c>
      <c r="B458" s="77" t="s">
        <v>63</v>
      </c>
      <c r="C458" s="99">
        <f t="shared" si="226"/>
        <v>0</v>
      </c>
      <c r="D458" s="102">
        <f t="shared" si="227"/>
        <v>0</v>
      </c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102"/>
      <c r="Q458" s="99"/>
      <c r="R458" s="99"/>
      <c r="S458" s="99"/>
      <c r="T458" s="99"/>
      <c r="U458" s="99"/>
      <c r="V458" s="1"/>
      <c r="W458" s="1"/>
      <c r="X458" s="1"/>
    </row>
    <row r="459" spans="1:24" x14ac:dyDescent="0.2">
      <c r="A459" s="82">
        <v>322</v>
      </c>
      <c r="B459" s="80" t="s">
        <v>18</v>
      </c>
      <c r="C459" s="98">
        <f>SUM(C460,C461,C462,C463,C464,C465,C466)</f>
        <v>0</v>
      </c>
      <c r="D459" s="101">
        <f>SUM(D460,D461,D462,D463,D464,D465,D466)</f>
        <v>0</v>
      </c>
      <c r="E459" s="98">
        <f t="shared" ref="E459" si="228">SUM(E460,E461,E462,E463,E464,E465,E466)</f>
        <v>0</v>
      </c>
      <c r="F459" s="98"/>
      <c r="G459" s="98">
        <f t="shared" ref="G459" si="229">SUM(G460,G461,G462,G463,G464,G465,G466)</f>
        <v>0</v>
      </c>
      <c r="H459" s="98"/>
      <c r="I459" s="98">
        <f t="shared" ref="I459" si="230">SUM(I460,I461,I462,I463,I464,I465,I466)</f>
        <v>0</v>
      </c>
      <c r="J459" s="98"/>
      <c r="K459" s="98">
        <f t="shared" ref="K459" si="231">SUM(K460,K461,K462,K463,K464,K465,K466)</f>
        <v>0</v>
      </c>
      <c r="L459" s="98"/>
      <c r="M459" s="98">
        <f t="shared" ref="M459" si="232">SUM(M460,M461,M462,M463,M464,M465,M466)</f>
        <v>0</v>
      </c>
      <c r="N459" s="98"/>
      <c r="O459" s="98">
        <f t="shared" ref="O459" si="233">SUM(O460,O461,O462,O463,O464,O465,O466)</f>
        <v>0</v>
      </c>
      <c r="P459" s="101">
        <f>SUM(P460,P461,P462,P463,P464,P465,P466)</f>
        <v>0</v>
      </c>
      <c r="Q459" s="98">
        <f t="shared" ref="Q459" si="234">SUM(Q460,Q461,Q462,Q463,Q464,Q465,Q466)</f>
        <v>0</v>
      </c>
      <c r="R459" s="98"/>
      <c r="S459" s="98">
        <f t="shared" ref="S459" si="235">SUM(S460,S461,S462,S463,S464,S465,S466)</f>
        <v>0</v>
      </c>
      <c r="T459" s="98"/>
      <c r="U459" s="98">
        <f t="shared" ref="U459" si="236">SUM(U460,U461,U462,U463,U464,U465,U466)</f>
        <v>0</v>
      </c>
      <c r="V459" s="1"/>
      <c r="W459" s="1"/>
      <c r="X459" s="1"/>
    </row>
    <row r="460" spans="1:24" ht="25.5" x14ac:dyDescent="0.2">
      <c r="A460" s="76">
        <v>3221</v>
      </c>
      <c r="B460" s="77" t="s">
        <v>64</v>
      </c>
      <c r="C460" s="99">
        <f t="shared" ref="C460:C466" si="237">SUM(O460)</f>
        <v>0</v>
      </c>
      <c r="D460" s="102">
        <f t="shared" ref="D460:D466" si="238">SUM(P460)</f>
        <v>0</v>
      </c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102"/>
      <c r="Q460" s="99"/>
      <c r="R460" s="99"/>
      <c r="S460" s="99"/>
      <c r="T460" s="99"/>
      <c r="U460" s="99"/>
      <c r="V460" s="1"/>
      <c r="W460" s="1"/>
      <c r="X460" s="1"/>
    </row>
    <row r="461" spans="1:24" x14ac:dyDescent="0.2">
      <c r="A461" s="76">
        <v>3222</v>
      </c>
      <c r="B461" s="77" t="s">
        <v>65</v>
      </c>
      <c r="C461" s="99">
        <f t="shared" si="237"/>
        <v>0</v>
      </c>
      <c r="D461" s="102">
        <f t="shared" si="238"/>
        <v>0</v>
      </c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102"/>
      <c r="Q461" s="99"/>
      <c r="R461" s="99"/>
      <c r="S461" s="99"/>
      <c r="T461" s="99"/>
      <c r="U461" s="99"/>
      <c r="V461" s="1"/>
      <c r="W461" s="1"/>
      <c r="X461" s="1"/>
    </row>
    <row r="462" spans="1:24" x14ac:dyDescent="0.2">
      <c r="A462" s="76">
        <v>3223</v>
      </c>
      <c r="B462" s="77" t="s">
        <v>66</v>
      </c>
      <c r="C462" s="99">
        <f t="shared" si="237"/>
        <v>0</v>
      </c>
      <c r="D462" s="102">
        <f t="shared" si="238"/>
        <v>0</v>
      </c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102"/>
      <c r="Q462" s="99"/>
      <c r="R462" s="99"/>
      <c r="S462" s="99"/>
      <c r="T462" s="99"/>
      <c r="U462" s="99"/>
      <c r="V462" s="1"/>
      <c r="W462" s="1"/>
      <c r="X462" s="1"/>
    </row>
    <row r="463" spans="1:24" ht="25.5" x14ac:dyDescent="0.2">
      <c r="A463" s="76">
        <v>3224</v>
      </c>
      <c r="B463" s="77" t="s">
        <v>67</v>
      </c>
      <c r="C463" s="99">
        <f t="shared" si="237"/>
        <v>0</v>
      </c>
      <c r="D463" s="102">
        <f t="shared" si="238"/>
        <v>0</v>
      </c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102"/>
      <c r="Q463" s="99"/>
      <c r="R463" s="99"/>
      <c r="S463" s="99"/>
      <c r="T463" s="99"/>
      <c r="U463" s="99"/>
      <c r="V463" s="1"/>
      <c r="W463" s="1"/>
      <c r="X463" s="1"/>
    </row>
    <row r="464" spans="1:24" x14ac:dyDescent="0.2">
      <c r="A464" s="76">
        <v>3225</v>
      </c>
      <c r="B464" s="77" t="s">
        <v>68</v>
      </c>
      <c r="C464" s="99">
        <f t="shared" si="237"/>
        <v>0</v>
      </c>
      <c r="D464" s="102">
        <f t="shared" si="238"/>
        <v>0</v>
      </c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102"/>
      <c r="Q464" s="99"/>
      <c r="R464" s="99"/>
      <c r="S464" s="99"/>
      <c r="T464" s="99"/>
      <c r="U464" s="99"/>
      <c r="V464" s="1"/>
      <c r="W464" s="1"/>
      <c r="X464" s="1"/>
    </row>
    <row r="465" spans="1:24" ht="25.5" x14ac:dyDescent="0.2">
      <c r="A465" s="76">
        <v>3226</v>
      </c>
      <c r="B465" s="77" t="s">
        <v>69</v>
      </c>
      <c r="C465" s="99">
        <f t="shared" si="237"/>
        <v>0</v>
      </c>
      <c r="D465" s="102">
        <f t="shared" si="238"/>
        <v>0</v>
      </c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102"/>
      <c r="Q465" s="99"/>
      <c r="R465" s="99"/>
      <c r="S465" s="99"/>
      <c r="T465" s="99"/>
      <c r="U465" s="99"/>
      <c r="V465" s="1"/>
      <c r="W465" s="1"/>
      <c r="X465" s="1"/>
    </row>
    <row r="466" spans="1:24" ht="25.5" x14ac:dyDescent="0.2">
      <c r="A466" s="76">
        <v>3227</v>
      </c>
      <c r="B466" s="77" t="s">
        <v>70</v>
      </c>
      <c r="C466" s="99">
        <f t="shared" si="237"/>
        <v>0</v>
      </c>
      <c r="D466" s="102">
        <f t="shared" si="238"/>
        <v>0</v>
      </c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102"/>
      <c r="Q466" s="99"/>
      <c r="R466" s="99"/>
      <c r="S466" s="99"/>
      <c r="T466" s="99"/>
      <c r="U466" s="99"/>
      <c r="V466" s="1"/>
      <c r="W466" s="1"/>
      <c r="X466" s="1"/>
    </row>
    <row r="467" spans="1:24" x14ac:dyDescent="0.2">
      <c r="A467" s="87">
        <v>323</v>
      </c>
      <c r="B467" s="88" t="s">
        <v>19</v>
      </c>
      <c r="C467" s="98">
        <f>SUM(C468,C469,C470,C471,C472,C473,C474,C475,C476)</f>
        <v>0</v>
      </c>
      <c r="D467" s="101">
        <f>SUM(D468,D469,D470,D471,D472,D473,D474,D475,D476)</f>
        <v>0</v>
      </c>
      <c r="E467" s="98">
        <f t="shared" ref="E467" si="239">SUM(E468,E469,E470,E471,E472,E473,E474,E475,E476)</f>
        <v>0</v>
      </c>
      <c r="F467" s="98"/>
      <c r="G467" s="98">
        <f t="shared" ref="G467" si="240">SUM(G468,G469,G470,G471,G472,G473,G474,G475,G476)</f>
        <v>0</v>
      </c>
      <c r="H467" s="98"/>
      <c r="I467" s="98">
        <f t="shared" ref="I467" si="241">SUM(I468,I469,I470,I471,I472,I473,I474,I475,I476)</f>
        <v>0</v>
      </c>
      <c r="J467" s="98"/>
      <c r="K467" s="98">
        <f t="shared" ref="K467" si="242">SUM(K468,K469,K470,K471,K472,K473,K474,K475,K476)</f>
        <v>0</v>
      </c>
      <c r="L467" s="98"/>
      <c r="M467" s="98">
        <f t="shared" ref="M467" si="243">SUM(M468,M469,M470,M471,M472,M473,M474,M475,M476)</f>
        <v>0</v>
      </c>
      <c r="N467" s="98"/>
      <c r="O467" s="98">
        <f t="shared" ref="O467" si="244">SUM(O468,O469,O470,O471,O472,O473,O474,O475,O476)</f>
        <v>0</v>
      </c>
      <c r="P467" s="101">
        <f>SUM(P468,P469,P470,P471,P472,P473,P474,P475,P476)</f>
        <v>0</v>
      </c>
      <c r="Q467" s="98">
        <f t="shared" ref="Q467" si="245">SUM(Q468,Q469,Q470,Q471,Q472,Q473,Q474,Q475,Q476)</f>
        <v>0</v>
      </c>
      <c r="R467" s="98"/>
      <c r="S467" s="98">
        <f t="shared" ref="S467" si="246">SUM(S468,S469,S470,S471,S472,S473,S474,S475,S476)</f>
        <v>0</v>
      </c>
      <c r="T467" s="98"/>
      <c r="U467" s="98">
        <f t="shared" ref="U467" si="247">SUM(U468,U469,U470,U471,U472,U473,U474,U475,U476)</f>
        <v>0</v>
      </c>
      <c r="V467" s="1"/>
      <c r="W467" s="1"/>
      <c r="X467" s="1"/>
    </row>
    <row r="468" spans="1:24" x14ac:dyDescent="0.2">
      <c r="A468" s="76">
        <v>3231</v>
      </c>
      <c r="B468" s="77" t="s">
        <v>71</v>
      </c>
      <c r="C468" s="99">
        <f t="shared" ref="C468:C476" si="248">SUM(O468)</f>
        <v>0</v>
      </c>
      <c r="D468" s="102">
        <f t="shared" ref="D468:D476" si="249">SUM(P468)</f>
        <v>0</v>
      </c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102"/>
      <c r="Q468" s="99"/>
      <c r="R468" s="99"/>
      <c r="S468" s="99"/>
      <c r="T468" s="99"/>
      <c r="U468" s="99"/>
      <c r="V468" s="1"/>
      <c r="W468" s="1"/>
      <c r="X468" s="1"/>
    </row>
    <row r="469" spans="1:24" ht="25.5" x14ac:dyDescent="0.2">
      <c r="A469" s="76">
        <v>3232</v>
      </c>
      <c r="B469" s="77" t="s">
        <v>72</v>
      </c>
      <c r="C469" s="99">
        <f t="shared" si="248"/>
        <v>0</v>
      </c>
      <c r="D469" s="102">
        <f t="shared" si="249"/>
        <v>0</v>
      </c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102"/>
      <c r="Q469" s="99"/>
      <c r="R469" s="99"/>
      <c r="S469" s="99"/>
      <c r="T469" s="99"/>
      <c r="U469" s="99"/>
      <c r="V469" s="1"/>
      <c r="W469" s="1"/>
      <c r="X469" s="1"/>
    </row>
    <row r="470" spans="1:24" x14ac:dyDescent="0.2">
      <c r="A470" s="76">
        <v>3233</v>
      </c>
      <c r="B470" s="77" t="s">
        <v>73</v>
      </c>
      <c r="C470" s="99">
        <f t="shared" si="248"/>
        <v>0</v>
      </c>
      <c r="D470" s="102">
        <f t="shared" si="249"/>
        <v>0</v>
      </c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102"/>
      <c r="Q470" s="99"/>
      <c r="R470" s="99"/>
      <c r="S470" s="99"/>
      <c r="T470" s="99"/>
      <c r="U470" s="99"/>
      <c r="V470" s="1"/>
      <c r="W470" s="1"/>
      <c r="X470" s="1"/>
    </row>
    <row r="471" spans="1:24" x14ac:dyDescent="0.2">
      <c r="A471" s="76">
        <v>3234</v>
      </c>
      <c r="B471" s="77" t="s">
        <v>74</v>
      </c>
      <c r="C471" s="99">
        <f t="shared" si="248"/>
        <v>0</v>
      </c>
      <c r="D471" s="102">
        <f t="shared" si="249"/>
        <v>0</v>
      </c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102"/>
      <c r="Q471" s="99"/>
      <c r="R471" s="99"/>
      <c r="S471" s="99"/>
      <c r="T471" s="99"/>
      <c r="U471" s="99"/>
      <c r="V471" s="1"/>
      <c r="W471" s="1"/>
      <c r="X471" s="1"/>
    </row>
    <row r="472" spans="1:24" x14ac:dyDescent="0.2">
      <c r="A472" s="76">
        <v>3235</v>
      </c>
      <c r="B472" s="77" t="s">
        <v>75</v>
      </c>
      <c r="C472" s="99">
        <f t="shared" si="248"/>
        <v>0</v>
      </c>
      <c r="D472" s="102">
        <f t="shared" si="249"/>
        <v>0</v>
      </c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102"/>
      <c r="Q472" s="99"/>
      <c r="R472" s="99"/>
      <c r="S472" s="99"/>
      <c r="T472" s="99"/>
      <c r="U472" s="99"/>
      <c r="V472" s="1"/>
      <c r="W472" s="1"/>
      <c r="X472" s="1"/>
    </row>
    <row r="473" spans="1:24" x14ac:dyDescent="0.2">
      <c r="A473" s="76">
        <v>3236</v>
      </c>
      <c r="B473" s="77" t="s">
        <v>76</v>
      </c>
      <c r="C473" s="99">
        <f t="shared" si="248"/>
        <v>0</v>
      </c>
      <c r="D473" s="102">
        <f t="shared" si="249"/>
        <v>0</v>
      </c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102"/>
      <c r="Q473" s="99"/>
      <c r="R473" s="99"/>
      <c r="S473" s="99"/>
      <c r="T473" s="99"/>
      <c r="U473" s="99"/>
      <c r="V473" s="1"/>
      <c r="W473" s="1"/>
      <c r="X473" s="1"/>
    </row>
    <row r="474" spans="1:24" x14ac:dyDescent="0.2">
      <c r="A474" s="76">
        <v>3237</v>
      </c>
      <c r="B474" s="77" t="s">
        <v>77</v>
      </c>
      <c r="C474" s="99">
        <f t="shared" si="248"/>
        <v>0</v>
      </c>
      <c r="D474" s="102">
        <f t="shared" si="249"/>
        <v>0</v>
      </c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102"/>
      <c r="Q474" s="99"/>
      <c r="R474" s="99"/>
      <c r="S474" s="99"/>
      <c r="T474" s="99"/>
      <c r="U474" s="99"/>
      <c r="V474" s="1"/>
      <c r="W474" s="1"/>
      <c r="X474" s="1"/>
    </row>
    <row r="475" spans="1:24" x14ac:dyDescent="0.2">
      <c r="A475" s="76">
        <v>3238</v>
      </c>
      <c r="B475" s="77" t="s">
        <v>78</v>
      </c>
      <c r="C475" s="99">
        <f t="shared" si="248"/>
        <v>0</v>
      </c>
      <c r="D475" s="102">
        <f t="shared" si="249"/>
        <v>0</v>
      </c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102"/>
      <c r="Q475" s="99"/>
      <c r="R475" s="99"/>
      <c r="S475" s="99"/>
      <c r="T475" s="99"/>
      <c r="U475" s="99"/>
      <c r="V475" s="1"/>
      <c r="W475" s="1"/>
      <c r="X475" s="1"/>
    </row>
    <row r="476" spans="1:24" x14ac:dyDescent="0.2">
      <c r="A476" s="76">
        <v>3239</v>
      </c>
      <c r="B476" s="77" t="s">
        <v>79</v>
      </c>
      <c r="C476" s="99">
        <f t="shared" si="248"/>
        <v>0</v>
      </c>
      <c r="D476" s="102">
        <f t="shared" si="249"/>
        <v>0</v>
      </c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102"/>
      <c r="Q476" s="99"/>
      <c r="R476" s="99"/>
      <c r="S476" s="99"/>
      <c r="T476" s="99"/>
      <c r="U476" s="99"/>
      <c r="V476" s="1"/>
      <c r="W476" s="1"/>
      <c r="X476" s="1"/>
    </row>
    <row r="477" spans="1:24" ht="25.5" x14ac:dyDescent="0.2">
      <c r="A477" s="82">
        <v>324</v>
      </c>
      <c r="B477" s="80" t="s">
        <v>105</v>
      </c>
      <c r="C477" s="98">
        <f>SUM(C478)</f>
        <v>0</v>
      </c>
      <c r="D477" s="101">
        <f>SUM(D478)</f>
        <v>0</v>
      </c>
      <c r="E477" s="98">
        <f t="shared" ref="E477" si="250">SUM(E478,E479,E480,E481,E482,E483,E484,E485,E486)</f>
        <v>0</v>
      </c>
      <c r="F477" s="98"/>
      <c r="G477" s="98">
        <f t="shared" ref="G477" si="251">SUM(G478,G479,G480,G481,G482,G483,G484,G485,G486)</f>
        <v>0</v>
      </c>
      <c r="H477" s="98"/>
      <c r="I477" s="98">
        <f t="shared" ref="I477" si="252">SUM(I478,I479,I480,I481,I482,I483,I484,I485,I486)</f>
        <v>0</v>
      </c>
      <c r="J477" s="98"/>
      <c r="K477" s="98">
        <f t="shared" ref="K477" si="253">SUM(K478,K479,K480,K481,K482,K483,K484,K485,K486)</f>
        <v>0</v>
      </c>
      <c r="L477" s="98"/>
      <c r="M477" s="98">
        <f t="shared" ref="M477" si="254">SUM(M478,M479,M480,M481,M482,M483,M484,M485,M486)</f>
        <v>0</v>
      </c>
      <c r="N477" s="98"/>
      <c r="O477" s="98">
        <f t="shared" ref="O477:Q477" si="255">SUM(O478,O479,O480,O481,O482,O483,O484,O485,O486)</f>
        <v>0</v>
      </c>
      <c r="P477" s="101">
        <f t="shared" si="255"/>
        <v>0</v>
      </c>
      <c r="Q477" s="98">
        <f t="shared" si="255"/>
        <v>0</v>
      </c>
      <c r="R477" s="98"/>
      <c r="S477" s="98">
        <f t="shared" ref="S477" si="256">SUM(S478,S479,S480,S481,S482,S483,S484,S485,S486)</f>
        <v>0</v>
      </c>
      <c r="T477" s="98"/>
      <c r="U477" s="98">
        <f t="shared" ref="U477" si="257">SUM(U478,U479,U480,U481,U482,U483,U484,U485,U486)</f>
        <v>0</v>
      </c>
      <c r="V477" s="1"/>
      <c r="W477" s="1"/>
      <c r="X477" s="1"/>
    </row>
    <row r="478" spans="1:24" ht="25.5" x14ac:dyDescent="0.2">
      <c r="A478" s="76">
        <v>3241</v>
      </c>
      <c r="B478" s="77" t="s">
        <v>105</v>
      </c>
      <c r="C478" s="99"/>
      <c r="D478" s="102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102"/>
      <c r="Q478" s="99"/>
      <c r="R478" s="99"/>
      <c r="S478" s="99"/>
      <c r="T478" s="99"/>
      <c r="U478" s="99"/>
      <c r="V478" s="1"/>
      <c r="W478" s="1"/>
      <c r="X478" s="1"/>
    </row>
    <row r="479" spans="1:24" x14ac:dyDescent="0.2">
      <c r="A479" s="82">
        <v>329</v>
      </c>
      <c r="B479" s="80" t="s">
        <v>89</v>
      </c>
      <c r="C479" s="98">
        <f t="shared" ref="C479" si="258">SUM(C480,C481,C482,C483,)</f>
        <v>0</v>
      </c>
      <c r="D479" s="101">
        <f>SUM(D480,D481,D482,D483,)</f>
        <v>0</v>
      </c>
      <c r="E479" s="98">
        <f t="shared" ref="E479" si="259">SUM(E480,E481,E482,E483,)</f>
        <v>0</v>
      </c>
      <c r="F479" s="98"/>
      <c r="G479" s="98">
        <f t="shared" ref="G479" si="260">SUM(G480,G481,G482,G483,)</f>
        <v>0</v>
      </c>
      <c r="H479" s="98"/>
      <c r="I479" s="98">
        <f t="shared" ref="I479" si="261">SUM(I480,I481,I482,I483,)</f>
        <v>0</v>
      </c>
      <c r="J479" s="98"/>
      <c r="K479" s="98">
        <f t="shared" ref="K479" si="262">SUM(K480,K481,K482,K483,)</f>
        <v>0</v>
      </c>
      <c r="L479" s="98"/>
      <c r="M479" s="98">
        <f t="shared" ref="M479" si="263">SUM(M480,M481,M482,M483,)</f>
        <v>0</v>
      </c>
      <c r="N479" s="98"/>
      <c r="O479" s="98">
        <f t="shared" ref="O479" si="264">SUM(O480,O481,O482,O483,)</f>
        <v>0</v>
      </c>
      <c r="P479" s="101">
        <f>SUM(P480,P481,P482,P483,)</f>
        <v>0</v>
      </c>
      <c r="Q479" s="98">
        <f t="shared" ref="Q479" si="265">SUM(Q480,Q481,Q482,Q483,)</f>
        <v>0</v>
      </c>
      <c r="R479" s="98"/>
      <c r="S479" s="98">
        <f t="shared" ref="S479" si="266">SUM(S480,S481,S482,S483,)</f>
        <v>0</v>
      </c>
      <c r="T479" s="98"/>
      <c r="U479" s="98">
        <f t="shared" ref="U479" si="267">SUM(U480,U481,U482,U483,)</f>
        <v>0</v>
      </c>
      <c r="V479" s="1"/>
      <c r="W479" s="1"/>
      <c r="X479" s="1"/>
    </row>
    <row r="480" spans="1:24" x14ac:dyDescent="0.2">
      <c r="A480" s="76">
        <v>3293</v>
      </c>
      <c r="B480" s="77" t="s">
        <v>90</v>
      </c>
      <c r="C480" s="99">
        <f t="shared" ref="C480:C483" si="268">SUM(O480)</f>
        <v>0</v>
      </c>
      <c r="D480" s="102">
        <f t="shared" ref="D480:D483" si="269">SUM(P480)</f>
        <v>0</v>
      </c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102"/>
      <c r="Q480" s="99"/>
      <c r="R480" s="99"/>
      <c r="S480" s="99"/>
      <c r="T480" s="99"/>
      <c r="U480" s="99"/>
      <c r="V480" s="1"/>
      <c r="W480" s="1"/>
      <c r="X480" s="1"/>
    </row>
    <row r="481" spans="1:24" x14ac:dyDescent="0.2">
      <c r="A481" s="76">
        <v>3294</v>
      </c>
      <c r="B481" s="77" t="s">
        <v>91</v>
      </c>
      <c r="C481" s="99">
        <f t="shared" si="268"/>
        <v>0</v>
      </c>
      <c r="D481" s="102">
        <f t="shared" si="269"/>
        <v>0</v>
      </c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102"/>
      <c r="Q481" s="99"/>
      <c r="R481" s="99"/>
      <c r="S481" s="99"/>
      <c r="T481" s="99"/>
      <c r="U481" s="99"/>
      <c r="V481" s="1"/>
      <c r="W481" s="1"/>
      <c r="X481" s="1"/>
    </row>
    <row r="482" spans="1:24" x14ac:dyDescent="0.2">
      <c r="A482" s="76">
        <v>3295</v>
      </c>
      <c r="B482" s="77" t="s">
        <v>92</v>
      </c>
      <c r="C482" s="99">
        <f t="shared" si="268"/>
        <v>0</v>
      </c>
      <c r="D482" s="102">
        <f t="shared" si="269"/>
        <v>0</v>
      </c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102"/>
      <c r="Q482" s="99"/>
      <c r="R482" s="99"/>
      <c r="S482" s="99"/>
      <c r="T482" s="99"/>
      <c r="U482" s="99"/>
      <c r="V482" s="1"/>
      <c r="W482" s="1"/>
      <c r="X482" s="1"/>
    </row>
    <row r="483" spans="1:24" x14ac:dyDescent="0.2">
      <c r="A483" s="76">
        <v>3299</v>
      </c>
      <c r="B483" s="77" t="s">
        <v>88</v>
      </c>
      <c r="C483" s="99">
        <f t="shared" si="268"/>
        <v>0</v>
      </c>
      <c r="D483" s="102">
        <f t="shared" si="269"/>
        <v>0</v>
      </c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102"/>
      <c r="Q483" s="99"/>
      <c r="R483" s="99"/>
      <c r="S483" s="99"/>
      <c r="T483" s="99"/>
      <c r="U483" s="99"/>
    </row>
    <row r="484" spans="1:24" x14ac:dyDescent="0.2">
      <c r="A484" s="82">
        <v>34</v>
      </c>
      <c r="B484" s="80" t="s">
        <v>20</v>
      </c>
      <c r="C484" s="98">
        <f>SUM(C485)</f>
        <v>0</v>
      </c>
      <c r="D484" s="101">
        <f>SUM(D485)</f>
        <v>0</v>
      </c>
      <c r="E484" s="98">
        <f t="shared" ref="E484:U484" si="270">SUM(E485)</f>
        <v>0</v>
      </c>
      <c r="F484" s="98"/>
      <c r="G484" s="98">
        <f t="shared" si="270"/>
        <v>0</v>
      </c>
      <c r="H484" s="98"/>
      <c r="I484" s="98">
        <f t="shared" si="270"/>
        <v>0</v>
      </c>
      <c r="J484" s="98"/>
      <c r="K484" s="98">
        <f t="shared" si="270"/>
        <v>0</v>
      </c>
      <c r="L484" s="98"/>
      <c r="M484" s="98">
        <f t="shared" si="270"/>
        <v>0</v>
      </c>
      <c r="N484" s="98"/>
      <c r="O484" s="98">
        <f t="shared" si="270"/>
        <v>0</v>
      </c>
      <c r="P484" s="101">
        <f t="shared" si="270"/>
        <v>0</v>
      </c>
      <c r="Q484" s="98">
        <f t="shared" si="270"/>
        <v>0</v>
      </c>
      <c r="R484" s="98"/>
      <c r="S484" s="98">
        <f t="shared" si="270"/>
        <v>0</v>
      </c>
      <c r="T484" s="98"/>
      <c r="U484" s="98">
        <f t="shared" si="270"/>
        <v>0</v>
      </c>
    </row>
    <row r="485" spans="1:24" x14ac:dyDescent="0.2">
      <c r="A485" s="87">
        <v>343</v>
      </c>
      <c r="B485" s="88" t="s">
        <v>21</v>
      </c>
      <c r="C485" s="100">
        <f>SUM(C486,C487,C488,C489)</f>
        <v>0</v>
      </c>
      <c r="D485" s="184">
        <f>SUM(D486,D487,D488,D489)</f>
        <v>0</v>
      </c>
      <c r="E485" s="100">
        <f t="shared" ref="E485" si="271">SUM(E486,E487,E488,E489)</f>
        <v>0</v>
      </c>
      <c r="F485" s="100"/>
      <c r="G485" s="100">
        <f t="shared" ref="G485" si="272">SUM(G486,G487,G488,G489)</f>
        <v>0</v>
      </c>
      <c r="H485" s="100"/>
      <c r="I485" s="100">
        <f t="shared" ref="I485" si="273">SUM(I486,I487,I488,I489)</f>
        <v>0</v>
      </c>
      <c r="J485" s="100"/>
      <c r="K485" s="100">
        <f t="shared" ref="K485" si="274">SUM(K486,K487,K488,K489)</f>
        <v>0</v>
      </c>
      <c r="L485" s="100"/>
      <c r="M485" s="100">
        <f t="shared" ref="M485" si="275">SUM(M486,M487,M488,M489)</f>
        <v>0</v>
      </c>
      <c r="N485" s="100"/>
      <c r="O485" s="100">
        <f t="shared" ref="O485" si="276">SUM(O486,O487,O488,O489)</f>
        <v>0</v>
      </c>
      <c r="P485" s="184">
        <f>SUM(P486,P487,P488,P489)</f>
        <v>0</v>
      </c>
      <c r="Q485" s="100">
        <f t="shared" ref="Q485" si="277">SUM(Q486,Q487,Q488,Q489)</f>
        <v>0</v>
      </c>
      <c r="R485" s="100"/>
      <c r="S485" s="100">
        <f t="shared" ref="S485" si="278">SUM(S486,S487,S488,S489)</f>
        <v>0</v>
      </c>
      <c r="T485" s="100"/>
      <c r="U485" s="100">
        <f t="shared" ref="U485" si="279">SUM(U486,U487,U488,U489)</f>
        <v>0</v>
      </c>
    </row>
    <row r="486" spans="1:24" ht="25.5" x14ac:dyDescent="0.2">
      <c r="A486" s="76">
        <v>3431</v>
      </c>
      <c r="B486" s="77" t="s">
        <v>80</v>
      </c>
      <c r="C486" s="99">
        <f t="shared" ref="C486:C489" si="280">SUM(O486)</f>
        <v>0</v>
      </c>
      <c r="D486" s="102">
        <f t="shared" ref="D486:D489" si="281">SUM(P486)</f>
        <v>0</v>
      </c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102"/>
      <c r="Q486" s="99"/>
      <c r="R486" s="99"/>
      <c r="S486" s="99"/>
      <c r="T486" s="99"/>
      <c r="U486" s="99"/>
    </row>
    <row r="487" spans="1:24" ht="25.5" x14ac:dyDescent="0.2">
      <c r="A487" s="76">
        <v>3432</v>
      </c>
      <c r="B487" s="77" t="s">
        <v>81</v>
      </c>
      <c r="C487" s="99">
        <f t="shared" si="280"/>
        <v>0</v>
      </c>
      <c r="D487" s="102">
        <f t="shared" si="281"/>
        <v>0</v>
      </c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102"/>
      <c r="Q487" s="99"/>
      <c r="R487" s="99"/>
      <c r="S487" s="99"/>
      <c r="T487" s="99"/>
      <c r="U487" s="99"/>
    </row>
    <row r="488" spans="1:24" x14ac:dyDescent="0.2">
      <c r="A488" s="76">
        <v>3433</v>
      </c>
      <c r="B488" s="77" t="s">
        <v>82</v>
      </c>
      <c r="C488" s="99">
        <f t="shared" si="280"/>
        <v>0</v>
      </c>
      <c r="D488" s="102">
        <f t="shared" si="281"/>
        <v>0</v>
      </c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102"/>
      <c r="Q488" s="99"/>
      <c r="R488" s="99"/>
      <c r="S488" s="99"/>
      <c r="T488" s="99"/>
      <c r="U488" s="99"/>
    </row>
    <row r="489" spans="1:24" ht="25.5" x14ac:dyDescent="0.2">
      <c r="A489" s="76">
        <v>3434</v>
      </c>
      <c r="B489" s="77" t="s">
        <v>83</v>
      </c>
      <c r="C489" s="99">
        <f t="shared" si="280"/>
        <v>0</v>
      </c>
      <c r="D489" s="102">
        <f t="shared" si="281"/>
        <v>0</v>
      </c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102"/>
      <c r="Q489" s="99"/>
      <c r="R489" s="99"/>
      <c r="S489" s="99"/>
      <c r="T489" s="99"/>
      <c r="U489" s="99"/>
    </row>
    <row r="490" spans="1:24" ht="25.5" x14ac:dyDescent="0.2">
      <c r="A490" s="82">
        <v>4</v>
      </c>
      <c r="B490" s="80" t="s">
        <v>22</v>
      </c>
      <c r="C490" s="98">
        <f>SUM(C491)</f>
        <v>0</v>
      </c>
      <c r="D490" s="101">
        <f>SUM(D491)</f>
        <v>0</v>
      </c>
      <c r="E490" s="98">
        <f t="shared" ref="E490:U490" si="282">SUM(E491)</f>
        <v>0</v>
      </c>
      <c r="F490" s="98"/>
      <c r="G490" s="98">
        <f t="shared" si="282"/>
        <v>0</v>
      </c>
      <c r="H490" s="98"/>
      <c r="I490" s="98">
        <f t="shared" si="282"/>
        <v>0</v>
      </c>
      <c r="J490" s="98"/>
      <c r="K490" s="98">
        <f t="shared" si="282"/>
        <v>0</v>
      </c>
      <c r="L490" s="98"/>
      <c r="M490" s="98">
        <f t="shared" si="282"/>
        <v>0</v>
      </c>
      <c r="N490" s="98"/>
      <c r="O490" s="98">
        <f t="shared" si="282"/>
        <v>0</v>
      </c>
      <c r="P490" s="101">
        <f t="shared" si="282"/>
        <v>0</v>
      </c>
      <c r="Q490" s="98">
        <f t="shared" si="282"/>
        <v>0</v>
      </c>
      <c r="R490" s="98"/>
      <c r="S490" s="98">
        <f t="shared" si="282"/>
        <v>0</v>
      </c>
      <c r="T490" s="98"/>
      <c r="U490" s="98">
        <f t="shared" si="282"/>
        <v>0</v>
      </c>
    </row>
    <row r="491" spans="1:24" ht="38.25" x14ac:dyDescent="0.2">
      <c r="A491" s="82">
        <v>42</v>
      </c>
      <c r="B491" s="80" t="s">
        <v>41</v>
      </c>
      <c r="C491" s="100">
        <f t="shared" ref="C491" si="283">SUM(C492,C497,C500)</f>
        <v>0</v>
      </c>
      <c r="D491" s="184">
        <f>SUM(D492,D497,D500)</f>
        <v>0</v>
      </c>
      <c r="E491" s="100">
        <f t="shared" ref="E491" si="284">SUM(E492,E497,E500)</f>
        <v>0</v>
      </c>
      <c r="F491" s="100"/>
      <c r="G491" s="100">
        <f t="shared" ref="G491" si="285">SUM(G492,G497,G500)</f>
        <v>0</v>
      </c>
      <c r="H491" s="100"/>
      <c r="I491" s="100">
        <f t="shared" ref="I491" si="286">SUM(I492,I497,I500)</f>
        <v>0</v>
      </c>
      <c r="J491" s="100"/>
      <c r="K491" s="100">
        <f t="shared" ref="K491" si="287">SUM(K492,K497,K500)</f>
        <v>0</v>
      </c>
      <c r="L491" s="100"/>
      <c r="M491" s="100">
        <f t="shared" ref="M491" si="288">SUM(M492,M497,M500)</f>
        <v>0</v>
      </c>
      <c r="N491" s="100"/>
      <c r="O491" s="100">
        <f t="shared" ref="O491" si="289">SUM(O492,O497,O500)</f>
        <v>0</v>
      </c>
      <c r="P491" s="184">
        <f>SUM(P492,P497,P500)</f>
        <v>0</v>
      </c>
      <c r="Q491" s="100">
        <f t="shared" ref="Q491" si="290">SUM(Q492,Q497,Q500)</f>
        <v>0</v>
      </c>
      <c r="R491" s="100"/>
      <c r="S491" s="100">
        <f t="shared" ref="S491" si="291">SUM(S492,S497,S500)</f>
        <v>0</v>
      </c>
      <c r="T491" s="100"/>
      <c r="U491" s="100">
        <f t="shared" ref="U491" si="292">SUM(U492,U497,U500)</f>
        <v>0</v>
      </c>
    </row>
    <row r="492" spans="1:24" x14ac:dyDescent="0.2">
      <c r="A492" s="87">
        <v>421</v>
      </c>
      <c r="B492" s="88" t="s">
        <v>35</v>
      </c>
      <c r="C492" s="100">
        <f>SUM(C493:C496)</f>
        <v>0</v>
      </c>
      <c r="D492" s="184">
        <f>SUM(D493:D496)</f>
        <v>0</v>
      </c>
      <c r="E492" s="100">
        <f t="shared" ref="E492" si="293">SUM(E493:E496)</f>
        <v>0</v>
      </c>
      <c r="F492" s="100"/>
      <c r="G492" s="100">
        <f t="shared" ref="G492" si="294">SUM(G493:G496)</f>
        <v>0</v>
      </c>
      <c r="H492" s="100"/>
      <c r="I492" s="100">
        <f t="shared" ref="I492" si="295">SUM(I493:I496)</f>
        <v>0</v>
      </c>
      <c r="J492" s="100"/>
      <c r="K492" s="100">
        <f t="shared" ref="K492" si="296">SUM(K493:K496)</f>
        <v>0</v>
      </c>
      <c r="L492" s="100"/>
      <c r="M492" s="100">
        <f t="shared" ref="M492" si="297">SUM(M493:M496)</f>
        <v>0</v>
      </c>
      <c r="N492" s="100"/>
      <c r="O492" s="100">
        <f t="shared" ref="O492" si="298">SUM(O493:O496)</f>
        <v>0</v>
      </c>
      <c r="P492" s="184">
        <f>SUM(P493:P496)</f>
        <v>0</v>
      </c>
      <c r="Q492" s="100">
        <f t="shared" ref="Q492" si="299">SUM(Q493:Q496)</f>
        <v>0</v>
      </c>
      <c r="R492" s="100"/>
      <c r="S492" s="100">
        <f t="shared" ref="S492" si="300">SUM(S493:S496)</f>
        <v>0</v>
      </c>
      <c r="T492" s="100"/>
      <c r="U492" s="100">
        <f t="shared" ref="U492" si="301">SUM(U493:U496)</f>
        <v>0</v>
      </c>
    </row>
    <row r="493" spans="1:24" x14ac:dyDescent="0.2">
      <c r="A493" s="76">
        <v>4211</v>
      </c>
      <c r="B493" s="77" t="s">
        <v>84</v>
      </c>
      <c r="C493" s="99">
        <f t="shared" ref="C493:C496" si="302">SUM(O493)</f>
        <v>0</v>
      </c>
      <c r="D493" s="102">
        <f t="shared" ref="D493:D496" si="303">SUM(P493)</f>
        <v>0</v>
      </c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102"/>
      <c r="Q493" s="99"/>
      <c r="R493" s="99"/>
      <c r="S493" s="99"/>
      <c r="T493" s="99"/>
      <c r="U493" s="99"/>
    </row>
    <row r="494" spans="1:24" x14ac:dyDescent="0.2">
      <c r="A494" s="76">
        <v>4212</v>
      </c>
      <c r="B494" s="77" t="s">
        <v>85</v>
      </c>
      <c r="C494" s="99">
        <f t="shared" si="302"/>
        <v>0</v>
      </c>
      <c r="D494" s="102">
        <f t="shared" si="303"/>
        <v>0</v>
      </c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102"/>
      <c r="Q494" s="99"/>
      <c r="R494" s="99"/>
      <c r="S494" s="99"/>
      <c r="T494" s="99"/>
      <c r="U494" s="99"/>
    </row>
    <row r="495" spans="1:24" ht="25.5" x14ac:dyDescent="0.2">
      <c r="A495" s="76">
        <v>4213</v>
      </c>
      <c r="B495" s="77" t="s">
        <v>86</v>
      </c>
      <c r="C495" s="99">
        <f t="shared" si="302"/>
        <v>0</v>
      </c>
      <c r="D495" s="102">
        <f t="shared" si="303"/>
        <v>0</v>
      </c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102"/>
      <c r="Q495" s="99"/>
      <c r="R495" s="99"/>
      <c r="S495" s="99"/>
      <c r="T495" s="99"/>
      <c r="U495" s="99"/>
    </row>
    <row r="496" spans="1:24" x14ac:dyDescent="0.2">
      <c r="A496" s="76">
        <v>4214</v>
      </c>
      <c r="B496" s="77" t="s">
        <v>87</v>
      </c>
      <c r="C496" s="99">
        <f t="shared" si="302"/>
        <v>0</v>
      </c>
      <c r="D496" s="102">
        <f t="shared" si="303"/>
        <v>0</v>
      </c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102"/>
      <c r="Q496" s="99"/>
      <c r="R496" s="99"/>
      <c r="S496" s="99"/>
      <c r="T496" s="99"/>
      <c r="U496" s="99"/>
    </row>
    <row r="497" spans="1:21" x14ac:dyDescent="0.2">
      <c r="A497" s="82">
        <v>422</v>
      </c>
      <c r="B497" s="80" t="s">
        <v>93</v>
      </c>
      <c r="C497" s="100">
        <f t="shared" ref="C497" si="304">SUM(C498:C499)</f>
        <v>0</v>
      </c>
      <c r="D497" s="184">
        <f>SUM(D498:D499)</f>
        <v>0</v>
      </c>
      <c r="E497" s="100">
        <f t="shared" ref="E497" si="305">SUM(E498:E499)</f>
        <v>0</v>
      </c>
      <c r="F497" s="100"/>
      <c r="G497" s="100">
        <f t="shared" ref="G497" si="306">SUM(G498:G499)</f>
        <v>0</v>
      </c>
      <c r="H497" s="100"/>
      <c r="I497" s="100">
        <f t="shared" ref="I497" si="307">SUM(I498:I499)</f>
        <v>0</v>
      </c>
      <c r="J497" s="100"/>
      <c r="K497" s="100">
        <f t="shared" ref="K497" si="308">SUM(K498:K499)</f>
        <v>0</v>
      </c>
      <c r="L497" s="100"/>
      <c r="M497" s="100">
        <f t="shared" ref="M497" si="309">SUM(M498:M499)</f>
        <v>0</v>
      </c>
      <c r="N497" s="100"/>
      <c r="O497" s="100">
        <f t="shared" ref="O497" si="310">SUM(O498:O499)</f>
        <v>0</v>
      </c>
      <c r="P497" s="184">
        <f>SUM(P498:P499)</f>
        <v>0</v>
      </c>
      <c r="Q497" s="100">
        <f t="shared" ref="Q497" si="311">SUM(Q498:Q499)</f>
        <v>0</v>
      </c>
      <c r="R497" s="100"/>
      <c r="S497" s="100">
        <f t="shared" ref="S497" si="312">SUM(S498:S499)</f>
        <v>0</v>
      </c>
      <c r="T497" s="100"/>
      <c r="U497" s="100">
        <f t="shared" ref="U497" si="313">SUM(U498:U499)</f>
        <v>0</v>
      </c>
    </row>
    <row r="498" spans="1:21" x14ac:dyDescent="0.2">
      <c r="A498" s="92">
        <v>4221</v>
      </c>
      <c r="B498" s="77" t="s">
        <v>95</v>
      </c>
      <c r="C498" s="99">
        <f>SUM(O498)</f>
        <v>0</v>
      </c>
      <c r="D498" s="102">
        <f>SUM(P498)</f>
        <v>0</v>
      </c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101"/>
      <c r="Q498" s="98"/>
      <c r="R498" s="98"/>
      <c r="S498" s="98"/>
      <c r="T498" s="98"/>
      <c r="U498" s="98"/>
    </row>
    <row r="499" spans="1:21" x14ac:dyDescent="0.2">
      <c r="A499" s="76">
        <v>4226</v>
      </c>
      <c r="B499" s="77" t="s">
        <v>96</v>
      </c>
      <c r="C499" s="99">
        <f>SUM(O499)</f>
        <v>0</v>
      </c>
      <c r="D499" s="102">
        <f>SUM(P499)</f>
        <v>0</v>
      </c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101"/>
      <c r="Q499" s="98"/>
      <c r="R499" s="98"/>
      <c r="S499" s="98"/>
      <c r="T499" s="98"/>
      <c r="U499" s="98"/>
    </row>
    <row r="500" spans="1:21" ht="25.5" x14ac:dyDescent="0.2">
      <c r="A500" s="82">
        <v>424</v>
      </c>
      <c r="B500" s="80" t="s">
        <v>94</v>
      </c>
      <c r="C500" s="98">
        <f t="shared" ref="C500:U500" si="314">C501</f>
        <v>0</v>
      </c>
      <c r="D500" s="101">
        <f t="shared" si="314"/>
        <v>0</v>
      </c>
      <c r="E500" s="98">
        <f t="shared" si="314"/>
        <v>0</v>
      </c>
      <c r="F500" s="98"/>
      <c r="G500" s="98">
        <f t="shared" si="314"/>
        <v>0</v>
      </c>
      <c r="H500" s="98"/>
      <c r="I500" s="98">
        <f t="shared" si="314"/>
        <v>0</v>
      </c>
      <c r="J500" s="98"/>
      <c r="K500" s="98">
        <f t="shared" si="314"/>
        <v>0</v>
      </c>
      <c r="L500" s="98"/>
      <c r="M500" s="98">
        <f t="shared" si="314"/>
        <v>0</v>
      </c>
      <c r="N500" s="98"/>
      <c r="O500" s="98">
        <f t="shared" si="314"/>
        <v>0</v>
      </c>
      <c r="P500" s="101">
        <f t="shared" si="314"/>
        <v>0</v>
      </c>
      <c r="Q500" s="98">
        <f t="shared" si="314"/>
        <v>0</v>
      </c>
      <c r="R500" s="98"/>
      <c r="S500" s="98">
        <f t="shared" si="314"/>
        <v>0</v>
      </c>
      <c r="T500" s="98"/>
      <c r="U500" s="98">
        <f t="shared" si="314"/>
        <v>0</v>
      </c>
    </row>
    <row r="501" spans="1:21" x14ac:dyDescent="0.2">
      <c r="A501" s="90">
        <v>4241</v>
      </c>
      <c r="B501" s="91" t="s">
        <v>97</v>
      </c>
      <c r="C501" s="99">
        <f>SUM(O501)</f>
        <v>0</v>
      </c>
      <c r="D501" s="102">
        <f>SUM(P501)</f>
        <v>0</v>
      </c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101"/>
      <c r="Q501" s="98"/>
      <c r="R501" s="98"/>
      <c r="S501" s="98"/>
      <c r="T501" s="98"/>
      <c r="U501" s="98"/>
    </row>
    <row r="502" spans="1:21" x14ac:dyDescent="0.2">
      <c r="A502" s="90"/>
      <c r="B502" s="77" t="s">
        <v>98</v>
      </c>
      <c r="C502" s="99">
        <f t="shared" ref="C502" si="315">SUM(C441,C490)</f>
        <v>0</v>
      </c>
      <c r="D502" s="101">
        <f>SUM(D441,D490)</f>
        <v>3200</v>
      </c>
      <c r="E502" s="99">
        <f t="shared" ref="E502" si="316">SUM(E441,E490)</f>
        <v>0</v>
      </c>
      <c r="F502" s="98">
        <v>3200</v>
      </c>
      <c r="G502" s="99">
        <f t="shared" ref="G502" si="317">SUM(G441,G490)</f>
        <v>0</v>
      </c>
      <c r="H502" s="99"/>
      <c r="I502" s="99">
        <f t="shared" ref="I502" si="318">SUM(I441,I490)</f>
        <v>0</v>
      </c>
      <c r="J502" s="99"/>
      <c r="K502" s="99">
        <f t="shared" ref="K502" si="319">SUM(K441,K490)</f>
        <v>0</v>
      </c>
      <c r="L502" s="99"/>
      <c r="M502" s="99">
        <f t="shared" ref="M502" si="320">SUM(M441,M490)</f>
        <v>0</v>
      </c>
      <c r="N502" s="99"/>
      <c r="O502" s="99">
        <f t="shared" ref="O502" si="321">SUM(O441,O490)</f>
        <v>0</v>
      </c>
      <c r="P502" s="102">
        <f>SUM(P441,P490)</f>
        <v>0</v>
      </c>
      <c r="Q502" s="99">
        <f t="shared" ref="Q502" si="322">SUM(Q441,Q490)</f>
        <v>0</v>
      </c>
      <c r="R502" s="99"/>
      <c r="S502" s="99">
        <f t="shared" ref="S502" si="323">SUM(S441,S490)</f>
        <v>0</v>
      </c>
      <c r="T502" s="99"/>
      <c r="U502" s="99">
        <f t="shared" ref="U502" si="324">SUM(U441,U490)</f>
        <v>0</v>
      </c>
    </row>
    <row r="503" spans="1:21" x14ac:dyDescent="0.2">
      <c r="A503" s="57"/>
      <c r="B503" s="8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</row>
  </sheetData>
  <mergeCells count="11">
    <mergeCell ref="A1:X1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0" type="noConversion"/>
  <printOptions horizontalCentered="1"/>
  <pageMargins left="0" right="0" top="0.27559055118110237" bottom="0.15748031496062992" header="0.31496062992125984" footer="0.31496062992125984"/>
  <pageSetup paperSize="9" scale="49" firstPageNumber="3" fitToHeight="0" orientation="landscape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  <vt:lpstr>'PLAN RASHODA I IZDATAKA'!Podrucje_ispisa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tajnistvo</cp:lastModifiedBy>
  <cp:lastPrinted>2020-12-28T11:47:06Z</cp:lastPrinted>
  <dcterms:created xsi:type="dcterms:W3CDTF">2013-09-11T11:00:21Z</dcterms:created>
  <dcterms:modified xsi:type="dcterms:W3CDTF">2020-12-30T10:46:23Z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